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/>
  </bookViews>
  <sheets>
    <sheet name="Participació" sheetId="1" r:id="rId1"/>
    <sheet name="Escrutini" sheetId="3" r:id="rId2"/>
  </sheets>
  <definedNames>
    <definedName name="_xlnm.Print_Area" localSheetId="1">Escrutini!$A$2:$Y$56</definedName>
    <definedName name="_xlnm.Print_Area" localSheetId="0">Participació!$A$2:$I$57</definedName>
    <definedName name="_xlnm.Print_Titles" localSheetId="1">Escrutini!$A:$C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H20"/>
  <c r="H24"/>
  <c r="H27"/>
  <c r="H31"/>
  <c r="H34"/>
  <c r="H38"/>
  <c r="H40"/>
  <c r="H44"/>
  <c r="H48"/>
  <c r="H51"/>
  <c r="H55"/>
  <c r="H13"/>
  <c r="H10"/>
  <c r="H8"/>
  <c r="F8"/>
  <c r="P55" i="3" l="1"/>
  <c r="Q55"/>
  <c r="P54"/>
  <c r="Q54"/>
  <c r="P50"/>
  <c r="Q50"/>
  <c r="P47"/>
  <c r="Q47"/>
  <c r="P43"/>
  <c r="Q43"/>
  <c r="P39"/>
  <c r="Q39"/>
  <c r="P37"/>
  <c r="Q37"/>
  <c r="P33"/>
  <c r="Q33"/>
  <c r="P30"/>
  <c r="Q30"/>
  <c r="P26"/>
  <c r="Q26"/>
  <c r="P23"/>
  <c r="Q23"/>
  <c r="P19"/>
  <c r="Q19"/>
  <c r="P16"/>
  <c r="Q16"/>
  <c r="P12"/>
  <c r="Q12"/>
  <c r="P9"/>
  <c r="Q9"/>
  <c r="P7"/>
  <c r="Q7"/>
  <c r="I6" i="1" l="1"/>
  <c r="T54" i="3" l="1"/>
  <c r="C55" i="1" l="1"/>
  <c r="C51"/>
  <c r="C48"/>
  <c r="C44"/>
  <c r="C40"/>
  <c r="C38"/>
  <c r="C34"/>
  <c r="C31"/>
  <c r="C27"/>
  <c r="C24"/>
  <c r="C20"/>
  <c r="C17"/>
  <c r="C13"/>
  <c r="C10"/>
  <c r="C8"/>
  <c r="E6"/>
  <c r="G6"/>
  <c r="R39" i="3"/>
  <c r="O39"/>
  <c r="N39"/>
  <c r="M39"/>
  <c r="L39"/>
  <c r="K39"/>
  <c r="J39"/>
  <c r="I39"/>
  <c r="H39"/>
  <c r="G39"/>
  <c r="F39"/>
  <c r="E39"/>
  <c r="S8"/>
  <c r="S6" l="1"/>
  <c r="S10"/>
  <c r="S11"/>
  <c r="S13"/>
  <c r="S14"/>
  <c r="S15"/>
  <c r="S17"/>
  <c r="S18"/>
  <c r="S20"/>
  <c r="S21"/>
  <c r="S22"/>
  <c r="S24"/>
  <c r="S25"/>
  <c r="S27"/>
  <c r="S28"/>
  <c r="S29"/>
  <c r="S31"/>
  <c r="S32"/>
  <c r="S34"/>
  <c r="S35"/>
  <c r="S36"/>
  <c r="S38"/>
  <c r="S40"/>
  <c r="S41"/>
  <c r="S42"/>
  <c r="S44"/>
  <c r="S45"/>
  <c r="S46"/>
  <c r="S48"/>
  <c r="S49"/>
  <c r="S51"/>
  <c r="S52"/>
  <c r="S53"/>
  <c r="S5"/>
  <c r="R55" l="1"/>
  <c r="O55"/>
  <c r="N55"/>
  <c r="M55"/>
  <c r="L55"/>
  <c r="R54"/>
  <c r="O54"/>
  <c r="N54"/>
  <c r="M54"/>
  <c r="L54"/>
  <c r="R50"/>
  <c r="O50"/>
  <c r="N50"/>
  <c r="M50"/>
  <c r="L50"/>
  <c r="R47"/>
  <c r="O47"/>
  <c r="N47"/>
  <c r="M47"/>
  <c r="L47"/>
  <c r="R43"/>
  <c r="O43"/>
  <c r="N43"/>
  <c r="M43"/>
  <c r="L43"/>
  <c r="R37"/>
  <c r="O37"/>
  <c r="N37"/>
  <c r="M37"/>
  <c r="L37"/>
  <c r="R33"/>
  <c r="O33"/>
  <c r="N33"/>
  <c r="M33"/>
  <c r="L33"/>
  <c r="R30"/>
  <c r="O30"/>
  <c r="N30"/>
  <c r="M30"/>
  <c r="L30"/>
  <c r="R26"/>
  <c r="O26"/>
  <c r="N26"/>
  <c r="M26"/>
  <c r="L26"/>
  <c r="R23"/>
  <c r="O23"/>
  <c r="N23"/>
  <c r="M23"/>
  <c r="L23"/>
  <c r="R19"/>
  <c r="O19"/>
  <c r="N19"/>
  <c r="M19"/>
  <c r="L19"/>
  <c r="R16"/>
  <c r="O16"/>
  <c r="N16"/>
  <c r="M16"/>
  <c r="L16"/>
  <c r="R12"/>
  <c r="O12"/>
  <c r="N12"/>
  <c r="M12"/>
  <c r="L12"/>
  <c r="R9"/>
  <c r="O9"/>
  <c r="N9"/>
  <c r="M9"/>
  <c r="L9"/>
  <c r="R7"/>
  <c r="O7"/>
  <c r="N7"/>
  <c r="M7"/>
  <c r="L7"/>
  <c r="W5"/>
  <c r="W6"/>
  <c r="T7"/>
  <c r="V7"/>
  <c r="W8"/>
  <c r="T9"/>
  <c r="V9"/>
  <c r="W11"/>
  <c r="T12"/>
  <c r="V12"/>
  <c r="W13"/>
  <c r="W14"/>
  <c r="W15"/>
  <c r="T16"/>
  <c r="V16"/>
  <c r="W18"/>
  <c r="T19"/>
  <c r="V19"/>
  <c r="W20"/>
  <c r="W21"/>
  <c r="W22"/>
  <c r="T23"/>
  <c r="V23"/>
  <c r="W25"/>
  <c r="T26"/>
  <c r="V26"/>
  <c r="W27"/>
  <c r="W28"/>
  <c r="W29"/>
  <c r="T30"/>
  <c r="V30"/>
  <c r="W31"/>
  <c r="W32"/>
  <c r="T33"/>
  <c r="V33"/>
  <c r="W35"/>
  <c r="W36"/>
  <c r="T37"/>
  <c r="V37"/>
  <c r="U39"/>
  <c r="T39"/>
  <c r="V39"/>
  <c r="W41"/>
  <c r="W42"/>
  <c r="T43"/>
  <c r="V43"/>
  <c r="W45"/>
  <c r="W46"/>
  <c r="T47"/>
  <c r="V47"/>
  <c r="W49"/>
  <c r="T50"/>
  <c r="V50"/>
  <c r="W52"/>
  <c r="W53"/>
  <c r="V54"/>
  <c r="T55"/>
  <c r="V55"/>
  <c r="W38" l="1"/>
  <c r="W39" s="1"/>
  <c r="U47"/>
  <c r="W44"/>
  <c r="W47" s="1"/>
  <c r="U12"/>
  <c r="W10"/>
  <c r="W12" s="1"/>
  <c r="U54"/>
  <c r="W51"/>
  <c r="W54" s="1"/>
  <c r="W33"/>
  <c r="W24"/>
  <c r="W26" s="1"/>
  <c r="U26"/>
  <c r="U19"/>
  <c r="W17"/>
  <c r="W19" s="1"/>
  <c r="U33"/>
  <c r="W34"/>
  <c r="U37"/>
  <c r="W9"/>
  <c r="W16"/>
  <c r="W48"/>
  <c r="U50"/>
  <c r="W40"/>
  <c r="U43"/>
  <c r="W23"/>
  <c r="U55"/>
  <c r="W30"/>
  <c r="U30"/>
  <c r="U23"/>
  <c r="U16"/>
  <c r="U9"/>
  <c r="D31" i="1"/>
  <c r="D20"/>
  <c r="K55" i="3"/>
  <c r="J55"/>
  <c r="I55"/>
  <c r="H55"/>
  <c r="G55"/>
  <c r="F55"/>
  <c r="E55"/>
  <c r="D55"/>
  <c r="C55"/>
  <c r="K54"/>
  <c r="J54"/>
  <c r="I54"/>
  <c r="H54"/>
  <c r="G54"/>
  <c r="F54"/>
  <c r="E54"/>
  <c r="D54"/>
  <c r="C54"/>
  <c r="Y53"/>
  <c r="K50"/>
  <c r="J50"/>
  <c r="I50"/>
  <c r="H50"/>
  <c r="G50"/>
  <c r="F50"/>
  <c r="E50"/>
  <c r="D50"/>
  <c r="C50"/>
  <c r="Y49"/>
  <c r="K47"/>
  <c r="J47"/>
  <c r="I47"/>
  <c r="H47"/>
  <c r="G47"/>
  <c r="F47"/>
  <c r="E47"/>
  <c r="D47"/>
  <c r="C47"/>
  <c r="K43"/>
  <c r="J43"/>
  <c r="I43"/>
  <c r="H43"/>
  <c r="G43"/>
  <c r="F43"/>
  <c r="E43"/>
  <c r="D43"/>
  <c r="C43"/>
  <c r="Y42"/>
  <c r="D39"/>
  <c r="C39"/>
  <c r="K37"/>
  <c r="J37"/>
  <c r="I37"/>
  <c r="H37"/>
  <c r="G37"/>
  <c r="F37"/>
  <c r="E37"/>
  <c r="D37"/>
  <c r="C37"/>
  <c r="K33"/>
  <c r="J33"/>
  <c r="I33"/>
  <c r="H33"/>
  <c r="G33"/>
  <c r="F33"/>
  <c r="E33"/>
  <c r="D33"/>
  <c r="C33"/>
  <c r="Y32"/>
  <c r="K30"/>
  <c r="J30"/>
  <c r="I30"/>
  <c r="H30"/>
  <c r="G30"/>
  <c r="F30"/>
  <c r="E30"/>
  <c r="D30"/>
  <c r="C30"/>
  <c r="K26"/>
  <c r="J26"/>
  <c r="I26"/>
  <c r="H26"/>
  <c r="G26"/>
  <c r="F26"/>
  <c r="E26"/>
  <c r="D26"/>
  <c r="C26"/>
  <c r="K23"/>
  <c r="J23"/>
  <c r="I23"/>
  <c r="H23"/>
  <c r="G23"/>
  <c r="F23"/>
  <c r="E23"/>
  <c r="D23"/>
  <c r="C23"/>
  <c r="Y21"/>
  <c r="K19"/>
  <c r="J19"/>
  <c r="I19"/>
  <c r="H19"/>
  <c r="G19"/>
  <c r="F19"/>
  <c r="E19"/>
  <c r="D19"/>
  <c r="C19"/>
  <c r="K16"/>
  <c r="J16"/>
  <c r="I16"/>
  <c r="H16"/>
  <c r="G16"/>
  <c r="F16"/>
  <c r="E16"/>
  <c r="D16"/>
  <c r="C16"/>
  <c r="Y15"/>
  <c r="Y14"/>
  <c r="K12"/>
  <c r="J12"/>
  <c r="I12"/>
  <c r="H12"/>
  <c r="G12"/>
  <c r="F12"/>
  <c r="E12"/>
  <c r="D12"/>
  <c r="C12"/>
  <c r="K9"/>
  <c r="J9"/>
  <c r="I9"/>
  <c r="H9"/>
  <c r="G9"/>
  <c r="F9"/>
  <c r="E9"/>
  <c r="D9"/>
  <c r="C9"/>
  <c r="K7"/>
  <c r="J7"/>
  <c r="I7"/>
  <c r="H7"/>
  <c r="G7"/>
  <c r="F7"/>
  <c r="E7"/>
  <c r="D7"/>
  <c r="C7"/>
  <c r="L56" l="1"/>
  <c r="P56"/>
  <c r="Q56"/>
  <c r="S54"/>
  <c r="S50"/>
  <c r="S47"/>
  <c r="S43"/>
  <c r="S39"/>
  <c r="S37"/>
  <c r="S33"/>
  <c r="S30"/>
  <c r="S26"/>
  <c r="S23"/>
  <c r="S19"/>
  <c r="S16"/>
  <c r="S12"/>
  <c r="S9"/>
  <c r="S7"/>
  <c r="U7" s="1"/>
  <c r="W7" s="1"/>
  <c r="S55"/>
  <c r="S56" s="1"/>
  <c r="M56"/>
  <c r="R56"/>
  <c r="U56"/>
  <c r="N56"/>
  <c r="O56"/>
  <c r="W37"/>
  <c r="W50"/>
  <c r="W55"/>
  <c r="X30" s="1"/>
  <c r="W43"/>
  <c r="T56"/>
  <c r="Y34"/>
  <c r="Y5"/>
  <c r="Y8"/>
  <c r="Y25"/>
  <c r="Y29"/>
  <c r="Y41"/>
  <c r="Y52"/>
  <c r="I8" i="1"/>
  <c r="Y18" i="3"/>
  <c r="Y36"/>
  <c r="Y46"/>
  <c r="Y6"/>
  <c r="Y17"/>
  <c r="Y22"/>
  <c r="Y35"/>
  <c r="Y45"/>
  <c r="Y11"/>
  <c r="Y24"/>
  <c r="Y28"/>
  <c r="Y40"/>
  <c r="Y51"/>
  <c r="I7" i="1"/>
  <c r="I9"/>
  <c r="I11"/>
  <c r="I15"/>
  <c r="I19"/>
  <c r="I22"/>
  <c r="I23"/>
  <c r="I27"/>
  <c r="I29"/>
  <c r="I30"/>
  <c r="I35"/>
  <c r="I36"/>
  <c r="I37"/>
  <c r="I38"/>
  <c r="I39"/>
  <c r="I42"/>
  <c r="I43"/>
  <c r="I48"/>
  <c r="I49"/>
  <c r="I51"/>
  <c r="I54"/>
  <c r="I55"/>
  <c r="H57"/>
  <c r="F57"/>
  <c r="D57"/>
  <c r="C57"/>
  <c r="F55"/>
  <c r="D55"/>
  <c r="E55" s="1"/>
  <c r="G54"/>
  <c r="E54"/>
  <c r="I53"/>
  <c r="G53"/>
  <c r="E53"/>
  <c r="I52"/>
  <c r="G52"/>
  <c r="E52"/>
  <c r="F51"/>
  <c r="D51"/>
  <c r="E51" s="1"/>
  <c r="I50"/>
  <c r="G50"/>
  <c r="E50"/>
  <c r="G49"/>
  <c r="E49"/>
  <c r="F48"/>
  <c r="G48" s="1"/>
  <c r="D48"/>
  <c r="E48" s="1"/>
  <c r="I47"/>
  <c r="G47"/>
  <c r="E47"/>
  <c r="I46"/>
  <c r="G46"/>
  <c r="E46"/>
  <c r="I45"/>
  <c r="G45"/>
  <c r="E45"/>
  <c r="I44"/>
  <c r="F44"/>
  <c r="G44" s="1"/>
  <c r="D44"/>
  <c r="E44" s="1"/>
  <c r="G43"/>
  <c r="E43"/>
  <c r="G42"/>
  <c r="E42"/>
  <c r="I41"/>
  <c r="G41"/>
  <c r="E41"/>
  <c r="I40"/>
  <c r="F40"/>
  <c r="G40" s="1"/>
  <c r="D40"/>
  <c r="E40" s="1"/>
  <c r="G39"/>
  <c r="E39"/>
  <c r="F38"/>
  <c r="G38" s="1"/>
  <c r="D38"/>
  <c r="E38" s="1"/>
  <c r="G37"/>
  <c r="E37"/>
  <c r="G36"/>
  <c r="E36"/>
  <c r="G35"/>
  <c r="E35"/>
  <c r="I34"/>
  <c r="F34"/>
  <c r="G34" s="1"/>
  <c r="D34"/>
  <c r="E34" s="1"/>
  <c r="I33"/>
  <c r="G33"/>
  <c r="E33"/>
  <c r="I32"/>
  <c r="G32"/>
  <c r="E32"/>
  <c r="I31"/>
  <c r="F31"/>
  <c r="E31"/>
  <c r="G30"/>
  <c r="E30"/>
  <c r="G29"/>
  <c r="E29"/>
  <c r="I28"/>
  <c r="G28"/>
  <c r="E28"/>
  <c r="F27"/>
  <c r="D27"/>
  <c r="E27" s="1"/>
  <c r="I26"/>
  <c r="G26"/>
  <c r="E26"/>
  <c r="I25"/>
  <c r="G25"/>
  <c r="E25"/>
  <c r="I24"/>
  <c r="F24"/>
  <c r="G24" s="1"/>
  <c r="D24"/>
  <c r="E24" s="1"/>
  <c r="G23"/>
  <c r="E23"/>
  <c r="G22"/>
  <c r="E22"/>
  <c r="I21"/>
  <c r="G21"/>
  <c r="E21"/>
  <c r="I20"/>
  <c r="F20"/>
  <c r="G20" s="1"/>
  <c r="E20"/>
  <c r="G19"/>
  <c r="E19"/>
  <c r="I18"/>
  <c r="G18"/>
  <c r="E18"/>
  <c r="F17"/>
  <c r="D17"/>
  <c r="I16"/>
  <c r="G16"/>
  <c r="E16"/>
  <c r="G15"/>
  <c r="E15"/>
  <c r="I14"/>
  <c r="G14"/>
  <c r="E14"/>
  <c r="F13"/>
  <c r="D13"/>
  <c r="I12"/>
  <c r="G12"/>
  <c r="E12"/>
  <c r="G11"/>
  <c r="E11"/>
  <c r="I10"/>
  <c r="F10"/>
  <c r="G10" s="1"/>
  <c r="D10"/>
  <c r="E10" s="1"/>
  <c r="G9"/>
  <c r="E9"/>
  <c r="G8"/>
  <c r="D8"/>
  <c r="E8" s="1"/>
  <c r="G7"/>
  <c r="E7"/>
  <c r="G57" l="1"/>
  <c r="I57"/>
  <c r="E57"/>
  <c r="X43" i="3"/>
  <c r="X23"/>
  <c r="X48"/>
  <c r="X9"/>
  <c r="X16"/>
  <c r="X5"/>
  <c r="X6"/>
  <c r="X10"/>
  <c r="X11"/>
  <c r="X17"/>
  <c r="X18"/>
  <c r="X24"/>
  <c r="X25"/>
  <c r="X31"/>
  <c r="X32"/>
  <c r="X46"/>
  <c r="X51"/>
  <c r="X52"/>
  <c r="X55"/>
  <c r="X44"/>
  <c r="X45"/>
  <c r="X53"/>
  <c r="X38"/>
  <c r="X33"/>
  <c r="X35"/>
  <c r="X27"/>
  <c r="X7"/>
  <c r="X22"/>
  <c r="X49"/>
  <c r="X41"/>
  <c r="X26"/>
  <c r="X28"/>
  <c r="X12"/>
  <c r="X54"/>
  <c r="X15"/>
  <c r="X47"/>
  <c r="X39"/>
  <c r="X20"/>
  <c r="X29"/>
  <c r="X36"/>
  <c r="X21"/>
  <c r="X19"/>
  <c r="X8"/>
  <c r="X13"/>
  <c r="X42"/>
  <c r="X14"/>
  <c r="X37"/>
  <c r="X40"/>
  <c r="X50"/>
  <c r="X34"/>
  <c r="Y26"/>
  <c r="Y10"/>
  <c r="Y7"/>
  <c r="Y27"/>
  <c r="Y44"/>
  <c r="Y37"/>
  <c r="Y54"/>
  <c r="Y43"/>
  <c r="Y20"/>
  <c r="Y19"/>
  <c r="Y13"/>
  <c r="Y9"/>
  <c r="G55" i="1"/>
  <c r="G51"/>
  <c r="G31"/>
  <c r="G27"/>
  <c r="G17"/>
  <c r="G13"/>
  <c r="E13"/>
  <c r="E17"/>
  <c r="I17"/>
  <c r="Y48" i="3" l="1"/>
  <c r="Y23"/>
  <c r="Y38"/>
  <c r="Y47"/>
  <c r="Y30"/>
  <c r="Y12"/>
  <c r="Y31"/>
  <c r="Y16"/>
  <c r="H56"/>
  <c r="D56"/>
  <c r="K56"/>
  <c r="G56"/>
  <c r="J56"/>
  <c r="F56"/>
  <c r="E56"/>
  <c r="I56"/>
  <c r="Y33" l="1"/>
  <c r="Y55"/>
  <c r="Y39"/>
  <c r="Y50"/>
  <c r="I13" i="1"/>
</calcChain>
</file>

<file path=xl/sharedStrings.xml><?xml version="1.0" encoding="utf-8"?>
<sst xmlns="http://schemas.openxmlformats.org/spreadsheetml/2006/main" count="223" uniqueCount="59">
  <si>
    <t>(RESULTATS PROVISIONALS)</t>
  </si>
  <si>
    <t>Col.legi Electoral</t>
  </si>
  <si>
    <t>Mesa</t>
  </si>
  <si>
    <t>Cens</t>
  </si>
  <si>
    <t>VOTS</t>
  </si>
  <si>
    <t>BLANC</t>
  </si>
  <si>
    <t>NULS</t>
  </si>
  <si>
    <t>LLE-</t>
  </si>
  <si>
    <t>%S/TOT.</t>
  </si>
  <si>
    <t>%S/CENS</t>
  </si>
  <si>
    <t>CAND</t>
  </si>
  <si>
    <t>VALID</t>
  </si>
  <si>
    <t>GITS</t>
  </si>
  <si>
    <t>LLEGITS</t>
  </si>
  <si>
    <t>MESA</t>
  </si>
  <si>
    <t>OFICINES AJUNTAMENT</t>
  </si>
  <si>
    <t>A</t>
  </si>
  <si>
    <t>B</t>
  </si>
  <si>
    <t>TOTAL COL.LEGI</t>
  </si>
  <si>
    <t>CASA DE CULTURA</t>
  </si>
  <si>
    <t>U</t>
  </si>
  <si>
    <t>ANTIGA ESCOLA MONTSERRAT</t>
  </si>
  <si>
    <t>C</t>
  </si>
  <si>
    <t>INSTITUT POMPEU FABRA</t>
  </si>
  <si>
    <t>COL.LEGI VICENTE ALEIXANDRE</t>
  </si>
  <si>
    <t>CENTRE CULTURAL</t>
  </si>
  <si>
    <t>INST. TORRENT DE LLOPS</t>
  </si>
  <si>
    <t>COMPLEX FORMACIÓ I ASSISTENCI</t>
  </si>
  <si>
    <t>COL.LEGI MERCE RODOREDA</t>
  </si>
  <si>
    <t>TOTALS</t>
  </si>
  <si>
    <t>% Sobre Vots Vàlids</t>
  </si>
  <si>
    <t>Participació</t>
  </si>
  <si>
    <t>a les 18 h.</t>
  </si>
  <si>
    <t>a les 20 h.</t>
  </si>
  <si>
    <t>%</t>
  </si>
  <si>
    <t>TOTAL</t>
  </si>
  <si>
    <t>COMPLEX FORMACIÓ I ASSISTENCIAL</t>
  </si>
  <si>
    <t>PSC</t>
  </si>
  <si>
    <t>ERC</t>
  </si>
  <si>
    <t>PP</t>
  </si>
  <si>
    <t>PCTC</t>
  </si>
  <si>
    <t>IZQP</t>
  </si>
  <si>
    <t>VOX</t>
  </si>
  <si>
    <t>CERO</t>
  </si>
  <si>
    <t>LLAR INFANTS LES TORRETES</t>
  </si>
  <si>
    <t>REC.</t>
  </si>
  <si>
    <t>PDeCAT</t>
  </si>
  <si>
    <t>CUP-G</t>
  </si>
  <si>
    <t>JxCat</t>
  </si>
  <si>
    <t>Cs</t>
  </si>
  <si>
    <t>ECP-PEC</t>
  </si>
  <si>
    <t>MPIC</t>
  </si>
  <si>
    <t>PNC</t>
  </si>
  <si>
    <t>FNC</t>
  </si>
  <si>
    <t>INST. ESPORTIVES MUNICIPALS 3 6</t>
  </si>
  <si>
    <t>INST. ESPORTIVES MUNICIPALS 3 5</t>
  </si>
  <si>
    <t>ELECCIONS PARLAMENT DE CATALUNYA 2021 14F</t>
  </si>
  <si>
    <t>PARTICIPACIÓ ELECCIONS PARLAMENT DE CATALUNYA 2021 14F</t>
  </si>
  <si>
    <t>a les 13 h.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</si>
</sst>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6" applyNumberFormat="0" applyAlignment="0" applyProtection="0"/>
    <xf numFmtId="0" fontId="12" fillId="10" borderId="7" applyNumberFormat="0" applyAlignment="0" applyProtection="0"/>
    <xf numFmtId="0" fontId="13" fillId="10" borderId="6" applyNumberFormat="0" applyAlignment="0" applyProtection="0"/>
    <xf numFmtId="0" fontId="14" fillId="0" borderId="8" applyNumberFormat="0" applyFill="0" applyAlignment="0" applyProtection="0"/>
    <xf numFmtId="0" fontId="15" fillId="11" borderId="9" applyNumberFormat="0" applyAlignment="0" applyProtection="0"/>
    <xf numFmtId="0" fontId="16" fillId="0" borderId="0" applyNumberFormat="0" applyFill="0" applyBorder="0" applyAlignment="0" applyProtection="0"/>
    <xf numFmtId="0" fontId="1" fillId="12" borderId="1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6" borderId="0" applyNumberFormat="0" applyBorder="0" applyAlignment="0" applyProtection="0"/>
  </cellStyleXfs>
  <cellXfs count="34">
    <xf numFmtId="0" fontId="0" fillId="0" borderId="0" xfId="0"/>
    <xf numFmtId="49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0" fillId="2" borderId="0" xfId="0" applyFill="1"/>
    <xf numFmtId="10" fontId="0" fillId="2" borderId="0" xfId="1" applyNumberFormat="1" applyFont="1" applyFill="1" applyAlignment="1">
      <alignment horizontal="right"/>
    </xf>
    <xf numFmtId="0" fontId="2" fillId="2" borderId="0" xfId="0" applyFont="1" applyFill="1"/>
    <xf numFmtId="10" fontId="2" fillId="2" borderId="0" xfId="1" applyNumberFormat="1" applyFont="1" applyFill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0" fillId="3" borderId="0" xfId="0" applyFill="1"/>
    <xf numFmtId="10" fontId="0" fillId="3" borderId="0" xfId="1" applyNumberFormat="1" applyFont="1" applyFill="1" applyAlignment="1">
      <alignment horizontal="right"/>
    </xf>
    <xf numFmtId="0" fontId="2" fillId="3" borderId="0" xfId="0" applyFont="1" applyFill="1"/>
    <xf numFmtId="10" fontId="2" fillId="3" borderId="0" xfId="1" applyNumberFormat="1" applyFont="1" applyFill="1" applyAlignment="1">
      <alignment horizontal="right"/>
    </xf>
    <xf numFmtId="49" fontId="2" fillId="3" borderId="2" xfId="0" applyNumberFormat="1" applyFont="1" applyFill="1" applyBorder="1" applyAlignment="1">
      <alignment horizontal="center"/>
    </xf>
    <xf numFmtId="49" fontId="0" fillId="3" borderId="0" xfId="0" applyNumberFormat="1" applyFill="1"/>
    <xf numFmtId="49" fontId="2" fillId="3" borderId="0" xfId="0" applyNumberFormat="1" applyFont="1" applyFill="1"/>
    <xf numFmtId="49" fontId="2" fillId="2" borderId="2" xfId="0" applyNumberFormat="1" applyFont="1" applyFill="1" applyBorder="1"/>
    <xf numFmtId="49" fontId="0" fillId="2" borderId="0" xfId="0" applyNumberFormat="1" applyFill="1"/>
    <xf numFmtId="10" fontId="0" fillId="2" borderId="0" xfId="1" applyNumberFormat="1" applyFont="1" applyFill="1"/>
    <xf numFmtId="10" fontId="2" fillId="2" borderId="0" xfId="1" applyNumberFormat="1" applyFont="1" applyFill="1"/>
    <xf numFmtId="10" fontId="0" fillId="3" borderId="0" xfId="1" applyNumberFormat="1" applyFont="1" applyFill="1"/>
    <xf numFmtId="10" fontId="2" fillId="3" borderId="0" xfId="1" applyNumberFormat="1" applyFont="1" applyFill="1"/>
    <xf numFmtId="0" fontId="2" fillId="0" borderId="0" xfId="0" applyFont="1" applyAlignment="1">
      <alignment horizontal="center"/>
    </xf>
    <xf numFmtId="0" fontId="0" fillId="4" borderId="0" xfId="0" applyFill="1"/>
    <xf numFmtId="0" fontId="2" fillId="4" borderId="0" xfId="0" applyFont="1" applyFill="1"/>
    <xf numFmtId="0" fontId="3" fillId="0" borderId="0" xfId="0" applyFont="1"/>
    <xf numFmtId="0" fontId="0" fillId="5" borderId="0" xfId="0" applyFill="1"/>
    <xf numFmtId="0" fontId="0" fillId="0" borderId="0" xfId="0"/>
    <xf numFmtId="49" fontId="0" fillId="0" borderId="0" xfId="0" applyNumberFormat="1"/>
    <xf numFmtId="49" fontId="0" fillId="37" borderId="0" xfId="0" applyNumberForma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ual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topLeftCell="A27" workbookViewId="0">
      <selection activeCell="G57" sqref="G57"/>
    </sheetView>
  </sheetViews>
  <sheetFormatPr baseColWidth="10" defaultRowHeight="15"/>
  <cols>
    <col min="1" max="1" width="36.28515625" customWidth="1"/>
    <col min="2" max="9" width="16.42578125" customWidth="1"/>
  </cols>
  <sheetData>
    <row r="2" spans="1:9" ht="21">
      <c r="A2" s="1"/>
      <c r="B2" s="27" t="s">
        <v>57</v>
      </c>
      <c r="E2" s="3"/>
      <c r="H2" s="2" t="s">
        <v>0</v>
      </c>
    </row>
    <row r="3" spans="1:9">
      <c r="A3" s="6"/>
      <c r="B3" s="11"/>
      <c r="C3" s="11"/>
      <c r="D3" s="32" t="s">
        <v>31</v>
      </c>
      <c r="E3" s="32"/>
      <c r="F3" s="33" t="s">
        <v>31</v>
      </c>
      <c r="G3" s="33"/>
      <c r="H3" s="32" t="s">
        <v>31</v>
      </c>
      <c r="I3" s="32"/>
    </row>
    <row r="4" spans="1:9">
      <c r="A4" s="6"/>
      <c r="B4" s="11"/>
      <c r="C4" s="11"/>
      <c r="D4" s="32" t="s">
        <v>58</v>
      </c>
      <c r="E4" s="32"/>
      <c r="F4" s="33" t="s">
        <v>32</v>
      </c>
      <c r="G4" s="33"/>
      <c r="H4" s="32" t="s">
        <v>33</v>
      </c>
      <c r="I4" s="32"/>
    </row>
    <row r="5" spans="1:9" ht="15.75" thickBot="1">
      <c r="A5" s="18" t="s">
        <v>1</v>
      </c>
      <c r="B5" s="15" t="s">
        <v>2</v>
      </c>
      <c r="C5" s="10" t="s">
        <v>3</v>
      </c>
      <c r="D5" s="5" t="s">
        <v>4</v>
      </c>
      <c r="E5" s="5" t="s">
        <v>34</v>
      </c>
      <c r="F5" s="10" t="s">
        <v>4</v>
      </c>
      <c r="G5" s="10" t="s">
        <v>34</v>
      </c>
      <c r="H5" s="5" t="s">
        <v>4</v>
      </c>
      <c r="I5" s="5" t="s">
        <v>34</v>
      </c>
    </row>
    <row r="6" spans="1:9" ht="15.75" thickTop="1">
      <c r="A6" s="19" t="s">
        <v>15</v>
      </c>
      <c r="B6" s="16" t="s">
        <v>16</v>
      </c>
      <c r="C6" s="25">
        <v>578</v>
      </c>
      <c r="D6" s="6">
        <v>142</v>
      </c>
      <c r="E6" s="7">
        <f>D6/C6</f>
        <v>0.24567474048442905</v>
      </c>
      <c r="F6" s="11">
        <v>259</v>
      </c>
      <c r="G6" s="12">
        <f>F6/C6</f>
        <v>0.44809688581314877</v>
      </c>
      <c r="H6" s="6"/>
      <c r="I6" s="7">
        <f>H6/C6</f>
        <v>0</v>
      </c>
    </row>
    <row r="7" spans="1:9">
      <c r="A7" s="19" t="s">
        <v>15</v>
      </c>
      <c r="B7" s="16" t="s">
        <v>17</v>
      </c>
      <c r="C7" s="25">
        <v>544</v>
      </c>
      <c r="D7" s="6">
        <v>133</v>
      </c>
      <c r="E7" s="7">
        <f t="shared" ref="E7:E57" si="0">D7/C7</f>
        <v>0.24448529411764705</v>
      </c>
      <c r="F7" s="11">
        <v>259</v>
      </c>
      <c r="G7" s="12">
        <f t="shared" ref="G7:G57" si="1">F7/C7</f>
        <v>0.47610294117647056</v>
      </c>
      <c r="H7" s="6"/>
      <c r="I7" s="7">
        <f t="shared" ref="I7:I57" si="2">H7/C7</f>
        <v>0</v>
      </c>
    </row>
    <row r="8" spans="1:9">
      <c r="A8" s="6"/>
      <c r="B8" s="17" t="s">
        <v>35</v>
      </c>
      <c r="C8" s="26">
        <f>SUM(C6:C7)</f>
        <v>1122</v>
      </c>
      <c r="D8" s="8">
        <f t="shared" ref="D8:F8" si="3">D6+D7</f>
        <v>275</v>
      </c>
      <c r="E8" s="9">
        <f t="shared" si="0"/>
        <v>0.24509803921568626</v>
      </c>
      <c r="F8" s="13">
        <f t="shared" si="3"/>
        <v>518</v>
      </c>
      <c r="G8" s="14">
        <f t="shared" si="1"/>
        <v>0.46167557932263814</v>
      </c>
      <c r="H8" s="8">
        <f>H6+H7</f>
        <v>0</v>
      </c>
      <c r="I8" s="9">
        <f t="shared" si="2"/>
        <v>0</v>
      </c>
    </row>
    <row r="9" spans="1:9">
      <c r="A9" s="19" t="s">
        <v>19</v>
      </c>
      <c r="B9" s="16" t="s">
        <v>20</v>
      </c>
      <c r="C9" s="11">
        <v>652</v>
      </c>
      <c r="D9" s="6">
        <v>119</v>
      </c>
      <c r="E9" s="7">
        <f t="shared" si="0"/>
        <v>0.18251533742331288</v>
      </c>
      <c r="F9" s="11">
        <v>249</v>
      </c>
      <c r="G9" s="12">
        <f t="shared" si="1"/>
        <v>0.38190184049079756</v>
      </c>
      <c r="H9" s="6"/>
      <c r="I9" s="7">
        <f t="shared" si="2"/>
        <v>0</v>
      </c>
    </row>
    <row r="10" spans="1:9">
      <c r="A10" s="6"/>
      <c r="B10" s="17" t="s">
        <v>35</v>
      </c>
      <c r="C10" s="13">
        <f>C9</f>
        <v>652</v>
      </c>
      <c r="D10" s="8">
        <f t="shared" ref="D10:F10" si="4">D9</f>
        <v>119</v>
      </c>
      <c r="E10" s="9">
        <f t="shared" si="0"/>
        <v>0.18251533742331288</v>
      </c>
      <c r="F10" s="13">
        <f t="shared" si="4"/>
        <v>249</v>
      </c>
      <c r="G10" s="14">
        <f t="shared" si="1"/>
        <v>0.38190184049079756</v>
      </c>
      <c r="H10" s="8">
        <f>SUM(H9)</f>
        <v>0</v>
      </c>
      <c r="I10" s="9">
        <f t="shared" si="2"/>
        <v>0</v>
      </c>
    </row>
    <row r="11" spans="1:9">
      <c r="A11" s="19" t="s">
        <v>19</v>
      </c>
      <c r="B11" s="16" t="s">
        <v>16</v>
      </c>
      <c r="C11" s="25">
        <v>521</v>
      </c>
      <c r="D11" s="6">
        <v>114</v>
      </c>
      <c r="E11" s="7">
        <f t="shared" si="0"/>
        <v>0.21880998080614203</v>
      </c>
      <c r="F11" s="11">
        <v>237</v>
      </c>
      <c r="G11" s="12">
        <f t="shared" si="1"/>
        <v>0.45489443378119004</v>
      </c>
      <c r="H11" s="6"/>
      <c r="I11" s="7">
        <f t="shared" si="2"/>
        <v>0</v>
      </c>
    </row>
    <row r="12" spans="1:9">
      <c r="A12" s="19" t="s">
        <v>19</v>
      </c>
      <c r="B12" s="16" t="s">
        <v>17</v>
      </c>
      <c r="C12" s="25">
        <v>489</v>
      </c>
      <c r="D12" s="6">
        <v>106</v>
      </c>
      <c r="E12" s="7">
        <f t="shared" si="0"/>
        <v>0.21676891615541921</v>
      </c>
      <c r="F12" s="11">
        <v>210</v>
      </c>
      <c r="G12" s="12">
        <f t="shared" si="1"/>
        <v>0.42944785276073622</v>
      </c>
      <c r="H12" s="6"/>
      <c r="I12" s="7">
        <f t="shared" si="2"/>
        <v>0</v>
      </c>
    </row>
    <row r="13" spans="1:9">
      <c r="A13" s="6"/>
      <c r="B13" s="17" t="s">
        <v>35</v>
      </c>
      <c r="C13" s="26">
        <f>SUM(C11:C12)</f>
        <v>1010</v>
      </c>
      <c r="D13" s="8">
        <f t="shared" ref="D13:F13" si="5">D11+D12</f>
        <v>220</v>
      </c>
      <c r="E13" s="9">
        <f t="shared" si="0"/>
        <v>0.21782178217821782</v>
      </c>
      <c r="F13" s="13">
        <f t="shared" si="5"/>
        <v>447</v>
      </c>
      <c r="G13" s="14">
        <f t="shared" si="1"/>
        <v>0.44257425742574258</v>
      </c>
      <c r="H13" s="8">
        <f>SUM(H11,H12)</f>
        <v>0</v>
      </c>
      <c r="I13" s="9">
        <f t="shared" si="2"/>
        <v>0</v>
      </c>
    </row>
    <row r="14" spans="1:9">
      <c r="A14" s="19" t="s">
        <v>21</v>
      </c>
      <c r="B14" s="16" t="s">
        <v>16</v>
      </c>
      <c r="C14" s="25">
        <v>663</v>
      </c>
      <c r="D14" s="6">
        <v>131</v>
      </c>
      <c r="E14" s="7">
        <f t="shared" si="0"/>
        <v>0.1975867269984917</v>
      </c>
      <c r="F14" s="11">
        <v>263</v>
      </c>
      <c r="G14" s="12">
        <f t="shared" si="1"/>
        <v>0.39668174962292607</v>
      </c>
      <c r="H14" s="6"/>
      <c r="I14" s="7">
        <f t="shared" si="2"/>
        <v>0</v>
      </c>
    </row>
    <row r="15" spans="1:9">
      <c r="A15" s="19" t="s">
        <v>21</v>
      </c>
      <c r="B15" s="16" t="s">
        <v>17</v>
      </c>
      <c r="C15" s="25">
        <v>622</v>
      </c>
      <c r="D15" s="6">
        <v>113</v>
      </c>
      <c r="E15" s="7">
        <f t="shared" si="0"/>
        <v>0.18167202572347266</v>
      </c>
      <c r="F15" s="11">
        <v>221</v>
      </c>
      <c r="G15" s="12">
        <f t="shared" si="1"/>
        <v>0.35530546623794212</v>
      </c>
      <c r="H15" s="6"/>
      <c r="I15" s="7">
        <f t="shared" si="2"/>
        <v>0</v>
      </c>
    </row>
    <row r="16" spans="1:9">
      <c r="A16" s="19" t="s">
        <v>21</v>
      </c>
      <c r="B16" s="16" t="s">
        <v>22</v>
      </c>
      <c r="C16" s="25">
        <v>541</v>
      </c>
      <c r="D16" s="6">
        <v>116</v>
      </c>
      <c r="E16" s="7">
        <f t="shared" si="0"/>
        <v>0.2144177449168207</v>
      </c>
      <c r="F16" s="11">
        <v>218</v>
      </c>
      <c r="G16" s="12">
        <f t="shared" si="1"/>
        <v>0.40295748613678373</v>
      </c>
      <c r="H16" s="6"/>
      <c r="I16" s="7">
        <f t="shared" si="2"/>
        <v>0</v>
      </c>
    </row>
    <row r="17" spans="1:9">
      <c r="A17" s="6"/>
      <c r="B17" s="17" t="s">
        <v>35</v>
      </c>
      <c r="C17" s="26">
        <f>SUM(C14:C16)</f>
        <v>1826</v>
      </c>
      <c r="D17" s="8">
        <f t="shared" ref="D17:F17" si="6">D14+D15+D16</f>
        <v>360</v>
      </c>
      <c r="E17" s="9">
        <f t="shared" si="0"/>
        <v>0.19715224534501644</v>
      </c>
      <c r="F17" s="13">
        <f t="shared" si="6"/>
        <v>702</v>
      </c>
      <c r="G17" s="14">
        <f t="shared" si="1"/>
        <v>0.38444687842278202</v>
      </c>
      <c r="H17" s="8">
        <f>SUM(H14:H16)</f>
        <v>0</v>
      </c>
      <c r="I17" s="9">
        <f t="shared" si="2"/>
        <v>0</v>
      </c>
    </row>
    <row r="18" spans="1:9">
      <c r="A18" s="19" t="s">
        <v>23</v>
      </c>
      <c r="B18" s="16" t="s">
        <v>16</v>
      </c>
      <c r="C18" s="25">
        <v>540</v>
      </c>
      <c r="D18" s="6">
        <v>135</v>
      </c>
      <c r="E18" s="7">
        <f t="shared" si="0"/>
        <v>0.25</v>
      </c>
      <c r="F18" s="11">
        <v>215</v>
      </c>
      <c r="G18" s="12">
        <f t="shared" si="1"/>
        <v>0.39814814814814814</v>
      </c>
      <c r="H18" s="6"/>
      <c r="I18" s="7">
        <f t="shared" si="2"/>
        <v>0</v>
      </c>
    </row>
    <row r="19" spans="1:9">
      <c r="A19" s="19" t="s">
        <v>23</v>
      </c>
      <c r="B19" s="16" t="s">
        <v>17</v>
      </c>
      <c r="C19" s="25">
        <v>563</v>
      </c>
      <c r="D19" s="6">
        <v>111</v>
      </c>
      <c r="E19" s="7">
        <f t="shared" si="0"/>
        <v>0.19715808170515098</v>
      </c>
      <c r="F19" s="11">
        <v>198</v>
      </c>
      <c r="G19" s="12">
        <f t="shared" si="1"/>
        <v>0.35168738898756663</v>
      </c>
      <c r="H19" s="6"/>
      <c r="I19" s="7">
        <f t="shared" si="2"/>
        <v>0</v>
      </c>
    </row>
    <row r="20" spans="1:9">
      <c r="A20" s="6"/>
      <c r="B20" s="17" t="s">
        <v>35</v>
      </c>
      <c r="C20" s="26">
        <f>SUM(C18:C19)</f>
        <v>1103</v>
      </c>
      <c r="D20" s="8">
        <f>D18+D19</f>
        <v>246</v>
      </c>
      <c r="E20" s="9">
        <f t="shared" si="0"/>
        <v>0.22302810516772439</v>
      </c>
      <c r="F20" s="13">
        <f t="shared" ref="F20" si="7">F18+F19</f>
        <v>413</v>
      </c>
      <c r="G20" s="14">
        <f t="shared" si="1"/>
        <v>0.3744333635539438</v>
      </c>
      <c r="H20" s="8">
        <f>SUM(H18:H19)</f>
        <v>0</v>
      </c>
      <c r="I20" s="9">
        <f t="shared" si="2"/>
        <v>0</v>
      </c>
    </row>
    <row r="21" spans="1:9">
      <c r="A21" s="19" t="s">
        <v>24</v>
      </c>
      <c r="B21" s="16" t="s">
        <v>16</v>
      </c>
      <c r="C21" s="25">
        <v>401</v>
      </c>
      <c r="D21" s="6">
        <v>83</v>
      </c>
      <c r="E21" s="7">
        <f t="shared" si="0"/>
        <v>0.20698254364089774</v>
      </c>
      <c r="F21" s="11">
        <v>135</v>
      </c>
      <c r="G21" s="12">
        <f t="shared" si="1"/>
        <v>0.33665835411471323</v>
      </c>
      <c r="H21" s="6"/>
      <c r="I21" s="7">
        <f t="shared" si="2"/>
        <v>0</v>
      </c>
    </row>
    <row r="22" spans="1:9">
      <c r="A22" s="19" t="s">
        <v>24</v>
      </c>
      <c r="B22" s="16" t="s">
        <v>17</v>
      </c>
      <c r="C22" s="25">
        <v>390</v>
      </c>
      <c r="D22" s="6">
        <v>89</v>
      </c>
      <c r="E22" s="7">
        <f t="shared" si="0"/>
        <v>0.2282051282051282</v>
      </c>
      <c r="F22" s="11">
        <v>138</v>
      </c>
      <c r="G22" s="12">
        <f t="shared" si="1"/>
        <v>0.35384615384615387</v>
      </c>
      <c r="H22" s="6"/>
      <c r="I22" s="7">
        <f t="shared" si="2"/>
        <v>0</v>
      </c>
    </row>
    <row r="23" spans="1:9">
      <c r="A23" s="19" t="s">
        <v>24</v>
      </c>
      <c r="B23" s="16" t="s">
        <v>22</v>
      </c>
      <c r="C23" s="25">
        <v>441</v>
      </c>
      <c r="D23" s="6">
        <v>105</v>
      </c>
      <c r="E23" s="7">
        <f t="shared" si="0"/>
        <v>0.23809523809523808</v>
      </c>
      <c r="F23" s="11">
        <v>159</v>
      </c>
      <c r="G23" s="12">
        <f t="shared" si="1"/>
        <v>0.36054421768707484</v>
      </c>
      <c r="H23" s="6"/>
      <c r="I23" s="7">
        <f t="shared" si="2"/>
        <v>0</v>
      </c>
    </row>
    <row r="24" spans="1:9">
      <c r="A24" s="6"/>
      <c r="B24" s="17" t="s">
        <v>35</v>
      </c>
      <c r="C24" s="26">
        <f>SUM(C21:C23)</f>
        <v>1232</v>
      </c>
      <c r="D24" s="8">
        <f t="shared" ref="D24:F24" si="8">D21+D22+D23</f>
        <v>277</v>
      </c>
      <c r="E24" s="9">
        <f t="shared" si="0"/>
        <v>0.22483766233766234</v>
      </c>
      <c r="F24" s="13">
        <f t="shared" si="8"/>
        <v>432</v>
      </c>
      <c r="G24" s="14">
        <f t="shared" si="1"/>
        <v>0.35064935064935066</v>
      </c>
      <c r="H24" s="8">
        <f>SUM(H21:H23)</f>
        <v>0</v>
      </c>
      <c r="I24" s="9">
        <f t="shared" si="2"/>
        <v>0</v>
      </c>
    </row>
    <row r="25" spans="1:9">
      <c r="A25" s="19" t="s">
        <v>55</v>
      </c>
      <c r="B25" s="16" t="s">
        <v>16</v>
      </c>
      <c r="C25" s="25">
        <v>532</v>
      </c>
      <c r="D25" s="6">
        <v>95</v>
      </c>
      <c r="E25" s="7">
        <f t="shared" si="0"/>
        <v>0.17857142857142858</v>
      </c>
      <c r="F25" s="11">
        <v>195</v>
      </c>
      <c r="G25" s="12">
        <f t="shared" si="1"/>
        <v>0.36654135338345867</v>
      </c>
      <c r="H25" s="6"/>
      <c r="I25" s="7">
        <f t="shared" si="2"/>
        <v>0</v>
      </c>
    </row>
    <row r="26" spans="1:9">
      <c r="A26" s="19" t="s">
        <v>55</v>
      </c>
      <c r="B26" s="16" t="s">
        <v>17</v>
      </c>
      <c r="C26" s="25">
        <v>540</v>
      </c>
      <c r="D26" s="6">
        <v>106</v>
      </c>
      <c r="E26" s="7">
        <f t="shared" si="0"/>
        <v>0.1962962962962963</v>
      </c>
      <c r="F26" s="11">
        <v>215</v>
      </c>
      <c r="G26" s="12">
        <f t="shared" si="1"/>
        <v>0.39814814814814814</v>
      </c>
      <c r="H26" s="6"/>
      <c r="I26" s="7">
        <f t="shared" si="2"/>
        <v>0</v>
      </c>
    </row>
    <row r="27" spans="1:9">
      <c r="A27" s="6"/>
      <c r="B27" s="17" t="s">
        <v>35</v>
      </c>
      <c r="C27" s="26">
        <f>SUM(C25:C26)</f>
        <v>1072</v>
      </c>
      <c r="D27" s="8">
        <f t="shared" ref="D27:F27" si="9">D25+D26</f>
        <v>201</v>
      </c>
      <c r="E27" s="9">
        <f t="shared" si="0"/>
        <v>0.1875</v>
      </c>
      <c r="F27" s="13">
        <f t="shared" si="9"/>
        <v>410</v>
      </c>
      <c r="G27" s="14">
        <f t="shared" si="1"/>
        <v>0.3824626865671642</v>
      </c>
      <c r="H27" s="8">
        <f>SUM(H25:H26)</f>
        <v>0</v>
      </c>
      <c r="I27" s="9">
        <f t="shared" si="2"/>
        <v>0</v>
      </c>
    </row>
    <row r="28" spans="1:9">
      <c r="A28" s="19" t="s">
        <v>54</v>
      </c>
      <c r="B28" s="16" t="s">
        <v>16</v>
      </c>
      <c r="C28" s="25">
        <v>475</v>
      </c>
      <c r="D28" s="6">
        <v>119</v>
      </c>
      <c r="E28" s="7">
        <f t="shared" si="0"/>
        <v>0.25052631578947371</v>
      </c>
      <c r="F28" s="11">
        <v>212</v>
      </c>
      <c r="G28" s="12">
        <f t="shared" si="1"/>
        <v>0.44631578947368422</v>
      </c>
      <c r="H28" s="6"/>
      <c r="I28" s="7">
        <f t="shared" si="2"/>
        <v>0</v>
      </c>
    </row>
    <row r="29" spans="1:9">
      <c r="A29" s="19" t="s">
        <v>54</v>
      </c>
      <c r="B29" s="16" t="s">
        <v>17</v>
      </c>
      <c r="C29" s="25">
        <v>418</v>
      </c>
      <c r="D29" s="6">
        <v>102</v>
      </c>
      <c r="E29" s="7">
        <f t="shared" si="0"/>
        <v>0.24401913875598086</v>
      </c>
      <c r="F29" s="11">
        <v>174</v>
      </c>
      <c r="G29" s="12">
        <f t="shared" si="1"/>
        <v>0.41626794258373206</v>
      </c>
      <c r="H29" s="6"/>
      <c r="I29" s="7">
        <f t="shared" si="2"/>
        <v>0</v>
      </c>
    </row>
    <row r="30" spans="1:9">
      <c r="A30" s="19" t="s">
        <v>54</v>
      </c>
      <c r="B30" s="16" t="s">
        <v>22</v>
      </c>
      <c r="C30" s="25">
        <v>451</v>
      </c>
      <c r="D30" s="6">
        <v>101</v>
      </c>
      <c r="E30" s="7">
        <f t="shared" si="0"/>
        <v>0.22394678492239467</v>
      </c>
      <c r="F30" s="11">
        <v>188</v>
      </c>
      <c r="G30" s="12">
        <f t="shared" si="1"/>
        <v>0.41685144124168516</v>
      </c>
      <c r="H30" s="6"/>
      <c r="I30" s="7">
        <f t="shared" si="2"/>
        <v>0</v>
      </c>
    </row>
    <row r="31" spans="1:9">
      <c r="A31" s="6"/>
      <c r="B31" s="17" t="s">
        <v>35</v>
      </c>
      <c r="C31" s="26">
        <f>SUM(C28:C30)</f>
        <v>1344</v>
      </c>
      <c r="D31" s="8">
        <f>SUM(D28:D30)</f>
        <v>322</v>
      </c>
      <c r="E31" s="9">
        <f t="shared" si="0"/>
        <v>0.23958333333333334</v>
      </c>
      <c r="F31" s="13">
        <f t="shared" ref="F31" si="10">F28+F29+F30</f>
        <v>574</v>
      </c>
      <c r="G31" s="14">
        <f t="shared" si="1"/>
        <v>0.42708333333333331</v>
      </c>
      <c r="H31" s="8">
        <f>SUM(H28:H30)</f>
        <v>0</v>
      </c>
      <c r="I31" s="9">
        <f t="shared" si="2"/>
        <v>0</v>
      </c>
    </row>
    <row r="32" spans="1:9">
      <c r="A32" s="19" t="s">
        <v>25</v>
      </c>
      <c r="B32" s="16" t="s">
        <v>16</v>
      </c>
      <c r="C32" s="25">
        <v>529</v>
      </c>
      <c r="D32" s="6">
        <v>195</v>
      </c>
      <c r="E32" s="7">
        <f t="shared" si="0"/>
        <v>0.36862003780718339</v>
      </c>
      <c r="F32" s="11">
        <v>303</v>
      </c>
      <c r="G32" s="12">
        <f t="shared" si="1"/>
        <v>0.57277882797731572</v>
      </c>
      <c r="H32" s="6"/>
      <c r="I32" s="7">
        <f t="shared" si="2"/>
        <v>0</v>
      </c>
    </row>
    <row r="33" spans="1:9">
      <c r="A33" s="19" t="s">
        <v>25</v>
      </c>
      <c r="B33" s="16" t="s">
        <v>17</v>
      </c>
      <c r="C33" s="25">
        <v>547</v>
      </c>
      <c r="D33" s="6">
        <v>169</v>
      </c>
      <c r="E33" s="7">
        <f t="shared" si="0"/>
        <v>0.30895795246800734</v>
      </c>
      <c r="F33" s="11">
        <v>276</v>
      </c>
      <c r="G33" s="12">
        <f t="shared" si="1"/>
        <v>0.50457038391224862</v>
      </c>
      <c r="H33" s="6"/>
      <c r="I33" s="7">
        <f t="shared" si="2"/>
        <v>0</v>
      </c>
    </row>
    <row r="34" spans="1:9">
      <c r="A34" s="6"/>
      <c r="B34" s="17" t="s">
        <v>35</v>
      </c>
      <c r="C34" s="26">
        <f>SUM(C32:C33)</f>
        <v>1076</v>
      </c>
      <c r="D34" s="8">
        <f t="shared" ref="D34:F34" si="11">D32+D33</f>
        <v>364</v>
      </c>
      <c r="E34" s="9">
        <f t="shared" si="0"/>
        <v>0.33828996282527879</v>
      </c>
      <c r="F34" s="13">
        <f t="shared" si="11"/>
        <v>579</v>
      </c>
      <c r="G34" s="14">
        <f t="shared" si="1"/>
        <v>0.53810408921933084</v>
      </c>
      <c r="H34" s="8">
        <f>SUM(H32:H33)</f>
        <v>0</v>
      </c>
      <c r="I34" s="9">
        <f t="shared" si="2"/>
        <v>0</v>
      </c>
    </row>
    <row r="35" spans="1:9">
      <c r="A35" s="28" t="s">
        <v>44</v>
      </c>
      <c r="B35" s="16" t="s">
        <v>16</v>
      </c>
      <c r="C35" s="25">
        <v>494</v>
      </c>
      <c r="D35" s="6">
        <v>101</v>
      </c>
      <c r="E35" s="7">
        <f t="shared" si="0"/>
        <v>0.20445344129554655</v>
      </c>
      <c r="F35" s="11">
        <v>244</v>
      </c>
      <c r="G35" s="12">
        <f t="shared" si="1"/>
        <v>0.49392712550607287</v>
      </c>
      <c r="H35" s="6"/>
      <c r="I35" s="7">
        <f t="shared" si="2"/>
        <v>0</v>
      </c>
    </row>
    <row r="36" spans="1:9">
      <c r="A36" s="28" t="s">
        <v>44</v>
      </c>
      <c r="B36" s="16" t="s">
        <v>17</v>
      </c>
      <c r="C36" s="25">
        <v>706</v>
      </c>
      <c r="D36" s="6">
        <v>147</v>
      </c>
      <c r="E36" s="7">
        <f t="shared" si="0"/>
        <v>0.20821529745042494</v>
      </c>
      <c r="F36" s="11">
        <v>356</v>
      </c>
      <c r="G36" s="12">
        <f t="shared" si="1"/>
        <v>0.50424929178470257</v>
      </c>
      <c r="H36" s="6"/>
      <c r="I36" s="7">
        <f t="shared" si="2"/>
        <v>0</v>
      </c>
    </row>
    <row r="37" spans="1:9">
      <c r="A37" s="28" t="s">
        <v>44</v>
      </c>
      <c r="B37" s="16" t="s">
        <v>22</v>
      </c>
      <c r="C37" s="25">
        <v>531</v>
      </c>
      <c r="D37" s="6">
        <v>110</v>
      </c>
      <c r="E37" s="7">
        <f t="shared" si="0"/>
        <v>0.2071563088512241</v>
      </c>
      <c r="F37" s="11">
        <v>278</v>
      </c>
      <c r="G37" s="12">
        <f t="shared" si="1"/>
        <v>0.52354048964218458</v>
      </c>
      <c r="H37" s="6"/>
      <c r="I37" s="7">
        <f t="shared" si="2"/>
        <v>0</v>
      </c>
    </row>
    <row r="38" spans="1:9">
      <c r="A38" s="28"/>
      <c r="B38" s="17" t="s">
        <v>35</v>
      </c>
      <c r="C38" s="26">
        <f>SUM(C35:C37)</f>
        <v>1731</v>
      </c>
      <c r="D38" s="8">
        <f t="shared" ref="D38:F38" si="12">D35+D36+D37</f>
        <v>358</v>
      </c>
      <c r="E38" s="9">
        <f t="shared" si="0"/>
        <v>0.20681686886192951</v>
      </c>
      <c r="F38" s="13">
        <f t="shared" si="12"/>
        <v>878</v>
      </c>
      <c r="G38" s="14">
        <f t="shared" si="1"/>
        <v>0.50722125938763718</v>
      </c>
      <c r="H38" s="8">
        <f>SUM(H35:H37)</f>
        <v>0</v>
      </c>
      <c r="I38" s="9">
        <f t="shared" si="2"/>
        <v>0</v>
      </c>
    </row>
    <row r="39" spans="1:9">
      <c r="A39" s="28" t="s">
        <v>44</v>
      </c>
      <c r="B39" s="16" t="s">
        <v>20</v>
      </c>
      <c r="C39" s="25">
        <v>514</v>
      </c>
      <c r="D39" s="6">
        <v>151</v>
      </c>
      <c r="E39" s="7">
        <f t="shared" si="0"/>
        <v>0.29377431906614787</v>
      </c>
      <c r="F39" s="11">
        <v>300</v>
      </c>
      <c r="G39" s="12">
        <f t="shared" si="1"/>
        <v>0.58365758754863817</v>
      </c>
      <c r="H39" s="6"/>
      <c r="I39" s="7">
        <f t="shared" si="2"/>
        <v>0</v>
      </c>
    </row>
    <row r="40" spans="1:9">
      <c r="A40" s="6"/>
      <c r="B40" s="17" t="s">
        <v>35</v>
      </c>
      <c r="C40" s="26">
        <f>C39</f>
        <v>514</v>
      </c>
      <c r="D40" s="8">
        <f t="shared" ref="D40:F40" si="13">D39</f>
        <v>151</v>
      </c>
      <c r="E40" s="9">
        <f t="shared" si="0"/>
        <v>0.29377431906614787</v>
      </c>
      <c r="F40" s="13">
        <f t="shared" si="13"/>
        <v>300</v>
      </c>
      <c r="G40" s="14">
        <f t="shared" si="1"/>
        <v>0.58365758754863817</v>
      </c>
      <c r="H40" s="8">
        <f>SUM(H39)</f>
        <v>0</v>
      </c>
      <c r="I40" s="9">
        <f t="shared" si="2"/>
        <v>0</v>
      </c>
    </row>
    <row r="41" spans="1:9">
      <c r="A41" s="19" t="s">
        <v>26</v>
      </c>
      <c r="B41" s="16" t="s">
        <v>16</v>
      </c>
      <c r="C41" s="25">
        <v>599</v>
      </c>
      <c r="D41" s="6">
        <v>160</v>
      </c>
      <c r="E41" s="7">
        <f t="shared" si="0"/>
        <v>0.26711185308848079</v>
      </c>
      <c r="F41" s="11">
        <v>298</v>
      </c>
      <c r="G41" s="12">
        <f t="shared" si="1"/>
        <v>0.4974958263772955</v>
      </c>
      <c r="H41" s="6"/>
      <c r="I41" s="7">
        <f t="shared" si="2"/>
        <v>0</v>
      </c>
    </row>
    <row r="42" spans="1:9">
      <c r="A42" s="19" t="s">
        <v>26</v>
      </c>
      <c r="B42" s="16" t="s">
        <v>17</v>
      </c>
      <c r="C42" s="25">
        <v>701</v>
      </c>
      <c r="D42" s="6">
        <v>182</v>
      </c>
      <c r="E42" s="7">
        <f t="shared" si="0"/>
        <v>0.25962910128388017</v>
      </c>
      <c r="F42" s="11">
        <v>354</v>
      </c>
      <c r="G42" s="12">
        <f t="shared" si="1"/>
        <v>0.50499286733238236</v>
      </c>
      <c r="H42" s="6"/>
      <c r="I42" s="7">
        <f t="shared" si="2"/>
        <v>0</v>
      </c>
    </row>
    <row r="43" spans="1:9">
      <c r="A43" s="19" t="s">
        <v>26</v>
      </c>
      <c r="B43" s="16" t="s">
        <v>22</v>
      </c>
      <c r="C43" s="25">
        <v>586</v>
      </c>
      <c r="D43" s="6">
        <v>158</v>
      </c>
      <c r="E43" s="7">
        <f t="shared" si="0"/>
        <v>0.2696245733788396</v>
      </c>
      <c r="F43" s="11">
        <v>287</v>
      </c>
      <c r="G43" s="12">
        <f t="shared" si="1"/>
        <v>0.48976109215017066</v>
      </c>
      <c r="H43" s="6"/>
      <c r="I43" s="7">
        <f t="shared" si="2"/>
        <v>0</v>
      </c>
    </row>
    <row r="44" spans="1:9">
      <c r="A44" s="6"/>
      <c r="B44" s="17" t="s">
        <v>35</v>
      </c>
      <c r="C44" s="26">
        <f>SUM(C41:C43)</f>
        <v>1886</v>
      </c>
      <c r="D44" s="8">
        <f t="shared" ref="D44:F44" si="14">D41+D42+D43</f>
        <v>500</v>
      </c>
      <c r="E44" s="9">
        <f t="shared" si="0"/>
        <v>0.26511134676564158</v>
      </c>
      <c r="F44" s="13">
        <f t="shared" si="14"/>
        <v>939</v>
      </c>
      <c r="G44" s="14">
        <f t="shared" si="1"/>
        <v>0.49787910922587486</v>
      </c>
      <c r="H44" s="8">
        <f>SUM(H41:H43)</f>
        <v>0</v>
      </c>
      <c r="I44" s="9">
        <f t="shared" si="2"/>
        <v>0</v>
      </c>
    </row>
    <row r="45" spans="1:9">
      <c r="A45" s="19" t="s">
        <v>36</v>
      </c>
      <c r="B45" s="16" t="s">
        <v>16</v>
      </c>
      <c r="C45" s="25">
        <v>492</v>
      </c>
      <c r="D45" s="6">
        <v>126</v>
      </c>
      <c r="E45" s="7">
        <f t="shared" si="0"/>
        <v>0.25609756097560976</v>
      </c>
      <c r="F45" s="11">
        <v>262</v>
      </c>
      <c r="G45" s="12">
        <f t="shared" si="1"/>
        <v>0.53252032520325199</v>
      </c>
      <c r="H45" s="6"/>
      <c r="I45" s="7">
        <f t="shared" si="2"/>
        <v>0</v>
      </c>
    </row>
    <row r="46" spans="1:9">
      <c r="A46" s="19" t="s">
        <v>36</v>
      </c>
      <c r="B46" s="16" t="s">
        <v>17</v>
      </c>
      <c r="C46" s="25">
        <v>640</v>
      </c>
      <c r="D46" s="6">
        <v>195</v>
      </c>
      <c r="E46" s="7">
        <f t="shared" si="0"/>
        <v>0.3046875</v>
      </c>
      <c r="F46" s="11">
        <v>349</v>
      </c>
      <c r="G46" s="12">
        <f t="shared" si="1"/>
        <v>0.54531249999999998</v>
      </c>
      <c r="H46" s="6"/>
      <c r="I46" s="7">
        <f t="shared" si="2"/>
        <v>0</v>
      </c>
    </row>
    <row r="47" spans="1:9">
      <c r="A47" s="19" t="s">
        <v>36</v>
      </c>
      <c r="B47" s="16" t="s">
        <v>22</v>
      </c>
      <c r="C47" s="25">
        <v>543</v>
      </c>
      <c r="D47" s="6">
        <v>168</v>
      </c>
      <c r="E47" s="7">
        <f t="shared" si="0"/>
        <v>0.30939226519337015</v>
      </c>
      <c r="F47" s="11">
        <v>299</v>
      </c>
      <c r="G47" s="12">
        <f t="shared" si="1"/>
        <v>0.55064456721915289</v>
      </c>
      <c r="H47" s="6"/>
      <c r="I47" s="7">
        <f t="shared" si="2"/>
        <v>0</v>
      </c>
    </row>
    <row r="48" spans="1:9">
      <c r="A48" s="6"/>
      <c r="B48" s="17" t="s">
        <v>35</v>
      </c>
      <c r="C48" s="26">
        <f>SUM(C45:C47)</f>
        <v>1675</v>
      </c>
      <c r="D48" s="8">
        <f t="shared" ref="D48:F48" si="15">D45+D46+D47</f>
        <v>489</v>
      </c>
      <c r="E48" s="9">
        <f t="shared" si="0"/>
        <v>0.29194029850746267</v>
      </c>
      <c r="F48" s="13">
        <f t="shared" si="15"/>
        <v>910</v>
      </c>
      <c r="G48" s="14">
        <f t="shared" si="1"/>
        <v>0.54328358208955219</v>
      </c>
      <c r="H48" s="8">
        <f>SUM(H45:H47)</f>
        <v>0</v>
      </c>
      <c r="I48" s="9">
        <f t="shared" si="2"/>
        <v>0</v>
      </c>
    </row>
    <row r="49" spans="1:9">
      <c r="A49" s="19" t="s">
        <v>28</v>
      </c>
      <c r="B49" s="16" t="s">
        <v>16</v>
      </c>
      <c r="C49" s="25">
        <v>552</v>
      </c>
      <c r="D49" s="6">
        <v>107</v>
      </c>
      <c r="E49" s="7">
        <f t="shared" si="0"/>
        <v>0.19384057971014493</v>
      </c>
      <c r="F49" s="11">
        <v>246</v>
      </c>
      <c r="G49" s="12">
        <f t="shared" si="1"/>
        <v>0.44565217391304346</v>
      </c>
      <c r="H49" s="6"/>
      <c r="I49" s="7">
        <f t="shared" si="2"/>
        <v>0</v>
      </c>
    </row>
    <row r="50" spans="1:9">
      <c r="A50" s="19" t="s">
        <v>28</v>
      </c>
      <c r="B50" s="16" t="s">
        <v>17</v>
      </c>
      <c r="C50" s="25">
        <v>673</v>
      </c>
      <c r="D50" s="6">
        <v>148</v>
      </c>
      <c r="E50" s="7">
        <f t="shared" si="0"/>
        <v>0.21991084695393759</v>
      </c>
      <c r="F50" s="11">
        <v>311</v>
      </c>
      <c r="G50" s="12">
        <f t="shared" si="1"/>
        <v>0.46210995542347699</v>
      </c>
      <c r="H50" s="6"/>
      <c r="I50" s="7">
        <f t="shared" si="2"/>
        <v>0</v>
      </c>
    </row>
    <row r="51" spans="1:9">
      <c r="A51" s="6"/>
      <c r="B51" s="17" t="s">
        <v>35</v>
      </c>
      <c r="C51" s="26">
        <f>SUM(C49:C50)</f>
        <v>1225</v>
      </c>
      <c r="D51" s="8">
        <f t="shared" ref="D51:F51" si="16">D49+D50</f>
        <v>255</v>
      </c>
      <c r="E51" s="9">
        <f t="shared" si="0"/>
        <v>0.20816326530612245</v>
      </c>
      <c r="F51" s="13">
        <f t="shared" si="16"/>
        <v>557</v>
      </c>
      <c r="G51" s="14">
        <f t="shared" si="1"/>
        <v>0.45469387755102042</v>
      </c>
      <c r="H51" s="8">
        <f>SUM(H49:H50)</f>
        <v>0</v>
      </c>
      <c r="I51" s="9">
        <f t="shared" si="2"/>
        <v>0</v>
      </c>
    </row>
    <row r="52" spans="1:9">
      <c r="A52" s="19" t="s">
        <v>28</v>
      </c>
      <c r="B52" s="16" t="s">
        <v>16</v>
      </c>
      <c r="C52" s="25">
        <v>438</v>
      </c>
      <c r="D52" s="6">
        <v>115</v>
      </c>
      <c r="E52" s="7">
        <f t="shared" si="0"/>
        <v>0.26255707762557079</v>
      </c>
      <c r="F52" s="11">
        <v>211</v>
      </c>
      <c r="G52" s="12">
        <f t="shared" si="1"/>
        <v>0.4817351598173516</v>
      </c>
      <c r="H52" s="6"/>
      <c r="I52" s="7">
        <f t="shared" si="2"/>
        <v>0</v>
      </c>
    </row>
    <row r="53" spans="1:9">
      <c r="A53" s="19" t="s">
        <v>28</v>
      </c>
      <c r="B53" s="16" t="s">
        <v>17</v>
      </c>
      <c r="C53" s="25">
        <v>594</v>
      </c>
      <c r="D53" s="6">
        <v>158</v>
      </c>
      <c r="E53" s="7">
        <f t="shared" si="0"/>
        <v>0.265993265993266</v>
      </c>
      <c r="F53" s="11">
        <v>261</v>
      </c>
      <c r="G53" s="12">
        <f t="shared" si="1"/>
        <v>0.43939393939393939</v>
      </c>
      <c r="H53" s="6"/>
      <c r="I53" s="7">
        <f t="shared" si="2"/>
        <v>0</v>
      </c>
    </row>
    <row r="54" spans="1:9">
      <c r="A54" s="19" t="s">
        <v>28</v>
      </c>
      <c r="B54" s="16" t="s">
        <v>22</v>
      </c>
      <c r="C54" s="25">
        <v>461</v>
      </c>
      <c r="D54" s="6">
        <v>107</v>
      </c>
      <c r="E54" s="7">
        <f t="shared" si="0"/>
        <v>0.23210412147505424</v>
      </c>
      <c r="F54" s="11">
        <v>235</v>
      </c>
      <c r="G54" s="12">
        <f t="shared" si="1"/>
        <v>0.50976138828633411</v>
      </c>
      <c r="H54" s="6"/>
      <c r="I54" s="7">
        <f t="shared" si="2"/>
        <v>0</v>
      </c>
    </row>
    <row r="55" spans="1:9">
      <c r="A55" s="6"/>
      <c r="B55" s="17" t="s">
        <v>35</v>
      </c>
      <c r="C55" s="26">
        <f>SUM(C52:C54)</f>
        <v>1493</v>
      </c>
      <c r="D55" s="8">
        <f t="shared" ref="D55:F55" si="17">D52+D53+D54</f>
        <v>380</v>
      </c>
      <c r="E55" s="9">
        <f t="shared" si="0"/>
        <v>0.25452109845947757</v>
      </c>
      <c r="F55" s="13">
        <f t="shared" si="17"/>
        <v>707</v>
      </c>
      <c r="G55" s="14">
        <f t="shared" si="1"/>
        <v>0.47354320160750168</v>
      </c>
      <c r="H55" s="8">
        <f>SUM(H52:H54)</f>
        <v>0</v>
      </c>
      <c r="I55" s="9">
        <f t="shared" si="2"/>
        <v>0</v>
      </c>
    </row>
    <row r="56" spans="1:9">
      <c r="A56" s="6"/>
      <c r="B56" s="11"/>
      <c r="C56" s="11"/>
      <c r="D56" s="6"/>
      <c r="E56" s="7"/>
      <c r="F56" s="11"/>
      <c r="G56" s="12"/>
      <c r="H56" s="6"/>
      <c r="I56" s="7"/>
    </row>
    <row r="57" spans="1:9">
      <c r="A57" s="6"/>
      <c r="B57" s="17" t="s">
        <v>29</v>
      </c>
      <c r="C57" s="13">
        <f>SUM(C6:C7,C9,C11:C12,C14:C16,C18:C19,C21:C23,C25:C26,C28:C30,C32:C33,C35:C37,C39,C41:C43,C45:C47,C49:C50,C52:C54)</f>
        <v>18961</v>
      </c>
      <c r="D57" s="8">
        <f>SUM(D6:D7,D9,D11:D12,D14:D16,D18:D19,D21:D23,D25:D26,D28:D30,D32:D33,D35:D37,D39,D41:D43,D45:D47,D49:D50,D52:D54)</f>
        <v>4517</v>
      </c>
      <c r="E57" s="9">
        <f t="shared" si="0"/>
        <v>0.23822583197088762</v>
      </c>
      <c r="F57" s="13">
        <f>SUM(F6:F7,F9,F11:F12,F14:F16,F18:F19,F21:F23,F25:F26,F28:F30,F32:F33,F35:F37,F39,F41:F43,F45:F47,F49:F50,F52:F54)</f>
        <v>8615</v>
      </c>
      <c r="G57" s="14">
        <f t="shared" si="1"/>
        <v>0.45435367332946575</v>
      </c>
      <c r="H57" s="8">
        <f>SUM(H6:H7,H9,H11:H12,H14:H16,H18:H19,H21:H23,H25:H26,H28:H30,H32:H33,H35:H37,H39,H41:H43,H45:H47,H49:H50,H52:H54)</f>
        <v>0</v>
      </c>
      <c r="I57" s="9">
        <f t="shared" si="2"/>
        <v>0</v>
      </c>
    </row>
  </sheetData>
  <mergeCells count="6">
    <mergeCell ref="D3:E3"/>
    <mergeCell ref="F3:G3"/>
    <mergeCell ref="H3:I3"/>
    <mergeCell ref="D4:E4"/>
    <mergeCell ref="F4:G4"/>
    <mergeCell ref="H4:I4"/>
  </mergeCells>
  <printOptions horizontalCentered="1" verticalCentered="1"/>
  <pageMargins left="0.19685039370078741" right="0.19685039370078741" top="0.19685039370078741" bottom="0.19685039370078741" header="0" footer="0.19685039370078741"/>
  <pageSetup paperSize="9"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baseColWidth="10" defaultRowHeight="15"/>
  <cols>
    <col min="1" max="1" width="31.5703125" bestFit="1" customWidth="1"/>
    <col min="2" max="2" width="5.85546875" bestFit="1" customWidth="1"/>
    <col min="3" max="3" width="6" bestFit="1" customWidth="1"/>
    <col min="4" max="19" width="7.42578125" customWidth="1"/>
    <col min="20" max="21" width="8.140625" bestFit="1" customWidth="1"/>
    <col min="22" max="23" width="7.42578125" customWidth="1"/>
    <col min="24" max="24" width="8.42578125" bestFit="1" customWidth="1"/>
    <col min="25" max="25" width="7.42578125" customWidth="1"/>
  </cols>
  <sheetData>
    <row r="2" spans="1:29" ht="21">
      <c r="A2" s="2"/>
      <c r="B2" s="2"/>
      <c r="C2" s="2"/>
      <c r="D2" s="2"/>
      <c r="E2" s="2"/>
      <c r="G2" s="2"/>
      <c r="H2" s="2"/>
      <c r="I2" s="2"/>
      <c r="J2" s="27" t="s">
        <v>56</v>
      </c>
      <c r="K2" s="2"/>
      <c r="L2" s="2"/>
      <c r="M2" s="2"/>
      <c r="O2" s="2"/>
      <c r="P2" s="2"/>
      <c r="Q2" s="2"/>
      <c r="R2" s="2"/>
      <c r="S2" s="2"/>
      <c r="V2" s="2" t="s">
        <v>0</v>
      </c>
    </row>
    <row r="3" spans="1:29">
      <c r="A3" s="2" t="s">
        <v>1</v>
      </c>
      <c r="B3" s="2" t="s">
        <v>2</v>
      </c>
      <c r="C3" s="2" t="s">
        <v>3</v>
      </c>
      <c r="D3" s="24" t="s">
        <v>37</v>
      </c>
      <c r="E3" s="24" t="s">
        <v>38</v>
      </c>
      <c r="F3" s="24" t="s">
        <v>46</v>
      </c>
      <c r="G3" s="24" t="s">
        <v>47</v>
      </c>
      <c r="H3" s="24" t="s">
        <v>48</v>
      </c>
      <c r="I3" s="24" t="s">
        <v>39</v>
      </c>
      <c r="J3" s="24" t="s">
        <v>49</v>
      </c>
      <c r="K3" s="24" t="s">
        <v>50</v>
      </c>
      <c r="L3" s="24" t="s">
        <v>42</v>
      </c>
      <c r="M3" s="24" t="s">
        <v>40</v>
      </c>
      <c r="N3" s="24" t="s">
        <v>41</v>
      </c>
      <c r="O3" s="24" t="s">
        <v>51</v>
      </c>
      <c r="P3" s="24" t="s">
        <v>52</v>
      </c>
      <c r="Q3" s="24" t="s">
        <v>53</v>
      </c>
      <c r="R3" s="24" t="s">
        <v>45</v>
      </c>
      <c r="S3" s="2" t="s">
        <v>4</v>
      </c>
      <c r="T3" s="2" t="s">
        <v>5</v>
      </c>
      <c r="U3" s="2" t="s">
        <v>4</v>
      </c>
      <c r="V3" s="2" t="s">
        <v>6</v>
      </c>
      <c r="W3" s="2" t="s">
        <v>7</v>
      </c>
      <c r="X3" s="2" t="s">
        <v>8</v>
      </c>
      <c r="Y3" s="2" t="s">
        <v>9</v>
      </c>
    </row>
    <row r="4" spans="1:29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43</v>
      </c>
      <c r="S4" s="4" t="s">
        <v>10</v>
      </c>
      <c r="T4" s="4"/>
      <c r="U4" s="4" t="s">
        <v>11</v>
      </c>
      <c r="V4" s="4"/>
      <c r="W4" s="4" t="s">
        <v>12</v>
      </c>
      <c r="X4" s="4" t="s">
        <v>13</v>
      </c>
      <c r="Y4" s="4" t="s">
        <v>14</v>
      </c>
    </row>
    <row r="5" spans="1:29">
      <c r="A5" s="6" t="s">
        <v>15</v>
      </c>
      <c r="B5" s="6" t="s">
        <v>16</v>
      </c>
      <c r="C5" s="6">
        <v>578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>
        <f t="shared" ref="S5:S36" si="0">SUM(D5:R5)</f>
        <v>0</v>
      </c>
      <c r="T5" s="6"/>
      <c r="U5" s="6"/>
      <c r="V5" s="6"/>
      <c r="W5" s="6">
        <f>SUM(U5:V5)</f>
        <v>0</v>
      </c>
      <c r="X5" s="20">
        <f>W5/$W55</f>
        <v>0</v>
      </c>
      <c r="Y5" s="20">
        <f t="shared" ref="Y5:Y36" si="1">W5/C5</f>
        <v>0</v>
      </c>
      <c r="Z5" s="30"/>
      <c r="AA5" s="30"/>
      <c r="AB5" s="30"/>
      <c r="AC5" s="29"/>
    </row>
    <row r="6" spans="1:29">
      <c r="A6" s="6" t="s">
        <v>15</v>
      </c>
      <c r="B6" s="6" t="s">
        <v>17</v>
      </c>
      <c r="C6" s="6">
        <v>544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f t="shared" si="0"/>
        <v>0</v>
      </c>
      <c r="T6" s="6"/>
      <c r="U6" s="6"/>
      <c r="V6" s="6"/>
      <c r="W6" s="6">
        <f>SUM(U6:V6)</f>
        <v>0</v>
      </c>
      <c r="X6" s="20">
        <f>W6/$W55</f>
        <v>0</v>
      </c>
      <c r="Y6" s="20">
        <f t="shared" si="1"/>
        <v>0</v>
      </c>
      <c r="Z6" s="30"/>
      <c r="AA6" s="30"/>
      <c r="AB6" s="30"/>
      <c r="AC6" s="29"/>
    </row>
    <row r="7" spans="1:29">
      <c r="A7" s="8" t="s">
        <v>18</v>
      </c>
      <c r="B7" s="8"/>
      <c r="C7" s="8">
        <f>SUM(C5:C6)</f>
        <v>1122</v>
      </c>
      <c r="D7" s="8">
        <f>D5+D6</f>
        <v>0</v>
      </c>
      <c r="E7" s="8">
        <f>E5+E6</f>
        <v>0</v>
      </c>
      <c r="F7" s="8">
        <f t="shared" ref="F7:V7" si="2">F5+F6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ref="L7:R7" si="3">L5+L6</f>
        <v>0</v>
      </c>
      <c r="M7" s="8">
        <f t="shared" si="3"/>
        <v>0</v>
      </c>
      <c r="N7" s="8">
        <f t="shared" si="3"/>
        <v>0</v>
      </c>
      <c r="O7" s="8">
        <f t="shared" si="3"/>
        <v>0</v>
      </c>
      <c r="P7" s="8">
        <f t="shared" si="3"/>
        <v>0</v>
      </c>
      <c r="Q7" s="8">
        <f t="shared" si="3"/>
        <v>0</v>
      </c>
      <c r="R7" s="8">
        <f t="shared" si="3"/>
        <v>0</v>
      </c>
      <c r="S7" s="6">
        <f t="shared" si="0"/>
        <v>0</v>
      </c>
      <c r="T7" s="8">
        <f t="shared" si="2"/>
        <v>0</v>
      </c>
      <c r="U7" s="8">
        <f>SUM(S7:T7)</f>
        <v>0</v>
      </c>
      <c r="V7" s="8">
        <f t="shared" si="2"/>
        <v>0</v>
      </c>
      <c r="W7" s="8">
        <f>SUM(U7:V7)</f>
        <v>0</v>
      </c>
      <c r="X7" s="21">
        <f>W7/$W55</f>
        <v>0</v>
      </c>
      <c r="Y7" s="21">
        <f t="shared" si="1"/>
        <v>0</v>
      </c>
      <c r="Z7" s="30"/>
      <c r="AA7" s="30"/>
      <c r="AB7" s="30"/>
      <c r="AC7" s="29"/>
    </row>
    <row r="8" spans="1:29">
      <c r="A8" s="11" t="s">
        <v>19</v>
      </c>
      <c r="B8" s="11" t="s">
        <v>20</v>
      </c>
      <c r="C8" s="11">
        <v>652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5">
        <f t="shared" si="0"/>
        <v>0</v>
      </c>
      <c r="T8" s="11"/>
      <c r="U8" s="11"/>
      <c r="V8" s="11"/>
      <c r="W8" s="11">
        <f t="shared" ref="W8:W53" si="4">SUM(U8:V8)</f>
        <v>0</v>
      </c>
      <c r="X8" s="22">
        <f>W8/$W$55</f>
        <v>0</v>
      </c>
      <c r="Y8" s="22">
        <f t="shared" si="1"/>
        <v>0</v>
      </c>
      <c r="Z8" s="30"/>
      <c r="AA8" s="30"/>
      <c r="AB8" s="30"/>
      <c r="AC8" s="29"/>
    </row>
    <row r="9" spans="1:29">
      <c r="A9" s="13" t="s">
        <v>18</v>
      </c>
      <c r="B9" s="13"/>
      <c r="C9" s="13">
        <f>C8</f>
        <v>652</v>
      </c>
      <c r="D9" s="13">
        <f>D8</f>
        <v>0</v>
      </c>
      <c r="E9" s="13">
        <f t="shared" ref="E9:W9" si="5">E8</f>
        <v>0</v>
      </c>
      <c r="F9" s="13">
        <f t="shared" si="5"/>
        <v>0</v>
      </c>
      <c r="G9" s="13">
        <f t="shared" si="5"/>
        <v>0</v>
      </c>
      <c r="H9" s="13">
        <f t="shared" si="5"/>
        <v>0</v>
      </c>
      <c r="I9" s="13">
        <f t="shared" si="5"/>
        <v>0</v>
      </c>
      <c r="J9" s="13">
        <f t="shared" si="5"/>
        <v>0</v>
      </c>
      <c r="K9" s="13">
        <f t="shared" si="5"/>
        <v>0</v>
      </c>
      <c r="L9" s="13">
        <f t="shared" ref="L9:R9" si="6">L8</f>
        <v>0</v>
      </c>
      <c r="M9" s="13">
        <f t="shared" si="6"/>
        <v>0</v>
      </c>
      <c r="N9" s="13">
        <f t="shared" si="6"/>
        <v>0</v>
      </c>
      <c r="O9" s="13">
        <f t="shared" si="6"/>
        <v>0</v>
      </c>
      <c r="P9" s="13">
        <f t="shared" si="6"/>
        <v>0</v>
      </c>
      <c r="Q9" s="13">
        <f t="shared" si="6"/>
        <v>0</v>
      </c>
      <c r="R9" s="13">
        <f t="shared" si="6"/>
        <v>0</v>
      </c>
      <c r="S9" s="25">
        <f t="shared" si="0"/>
        <v>0</v>
      </c>
      <c r="T9" s="13">
        <f t="shared" si="5"/>
        <v>0</v>
      </c>
      <c r="U9" s="13">
        <f t="shared" si="5"/>
        <v>0</v>
      </c>
      <c r="V9" s="13">
        <f t="shared" si="5"/>
        <v>0</v>
      </c>
      <c r="W9" s="13">
        <f t="shared" si="5"/>
        <v>0</v>
      </c>
      <c r="X9" s="23">
        <f t="shared" ref="X9:X54" si="7">W9/$W$55</f>
        <v>0</v>
      </c>
      <c r="Y9" s="23">
        <f t="shared" si="1"/>
        <v>0</v>
      </c>
      <c r="Z9" s="30"/>
      <c r="AA9" s="30"/>
      <c r="AB9" s="30"/>
      <c r="AC9" s="29"/>
    </row>
    <row r="10" spans="1:29">
      <c r="A10" s="6" t="s">
        <v>19</v>
      </c>
      <c r="B10" s="6" t="s">
        <v>16</v>
      </c>
      <c r="C10" s="6">
        <v>521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f t="shared" si="0"/>
        <v>0</v>
      </c>
      <c r="T10" s="6"/>
      <c r="U10" s="6"/>
      <c r="V10" s="6"/>
      <c r="W10" s="6">
        <f t="shared" si="4"/>
        <v>0</v>
      </c>
      <c r="X10" s="20">
        <f t="shared" si="7"/>
        <v>0</v>
      </c>
      <c r="Y10" s="20">
        <f t="shared" si="1"/>
        <v>0</v>
      </c>
      <c r="Z10" s="30"/>
      <c r="AA10" s="30"/>
      <c r="AB10" s="30"/>
      <c r="AC10" s="29"/>
    </row>
    <row r="11" spans="1:29">
      <c r="A11" s="6" t="s">
        <v>19</v>
      </c>
      <c r="B11" s="6" t="s">
        <v>17</v>
      </c>
      <c r="C11" s="6">
        <v>489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f t="shared" si="0"/>
        <v>0</v>
      </c>
      <c r="T11" s="6"/>
      <c r="U11" s="6"/>
      <c r="V11" s="6"/>
      <c r="W11" s="6">
        <f t="shared" si="4"/>
        <v>0</v>
      </c>
      <c r="X11" s="20">
        <f t="shared" si="7"/>
        <v>0</v>
      </c>
      <c r="Y11" s="20">
        <f t="shared" si="1"/>
        <v>0</v>
      </c>
      <c r="Z11" s="30"/>
      <c r="AA11" s="30"/>
      <c r="AB11" s="30"/>
      <c r="AC11" s="29"/>
    </row>
    <row r="12" spans="1:29">
      <c r="A12" s="8" t="s">
        <v>18</v>
      </c>
      <c r="B12" s="8"/>
      <c r="C12" s="8">
        <f>SUM(C10:C11)</f>
        <v>1010</v>
      </c>
      <c r="D12" s="8">
        <f>SUM(D10:D11)</f>
        <v>0</v>
      </c>
      <c r="E12" s="8">
        <f>SUM(E10:E11)</f>
        <v>0</v>
      </c>
      <c r="F12" s="8">
        <f t="shared" ref="F12:W12" si="8">SUM(F10:F11)</f>
        <v>0</v>
      </c>
      <c r="G12" s="8">
        <f t="shared" si="8"/>
        <v>0</v>
      </c>
      <c r="H12" s="8">
        <f t="shared" si="8"/>
        <v>0</v>
      </c>
      <c r="I12" s="8">
        <f t="shared" si="8"/>
        <v>0</v>
      </c>
      <c r="J12" s="8">
        <f t="shared" si="8"/>
        <v>0</v>
      </c>
      <c r="K12" s="8">
        <f t="shared" si="8"/>
        <v>0</v>
      </c>
      <c r="L12" s="8">
        <f t="shared" ref="L12:R12" si="9">SUM(L10:L11)</f>
        <v>0</v>
      </c>
      <c r="M12" s="8">
        <f t="shared" si="9"/>
        <v>0</v>
      </c>
      <c r="N12" s="8">
        <f t="shared" si="9"/>
        <v>0</v>
      </c>
      <c r="O12" s="8">
        <f t="shared" si="9"/>
        <v>0</v>
      </c>
      <c r="P12" s="8">
        <f t="shared" si="9"/>
        <v>0</v>
      </c>
      <c r="Q12" s="8">
        <f t="shared" si="9"/>
        <v>0</v>
      </c>
      <c r="R12" s="8">
        <f t="shared" si="9"/>
        <v>0</v>
      </c>
      <c r="S12" s="6">
        <f t="shared" si="0"/>
        <v>0</v>
      </c>
      <c r="T12" s="8">
        <f t="shared" si="8"/>
        <v>0</v>
      </c>
      <c r="U12" s="8">
        <f t="shared" si="8"/>
        <v>0</v>
      </c>
      <c r="V12" s="8">
        <f t="shared" si="8"/>
        <v>0</v>
      </c>
      <c r="W12" s="8">
        <f t="shared" si="8"/>
        <v>0</v>
      </c>
      <c r="X12" s="21">
        <f t="shared" si="7"/>
        <v>0</v>
      </c>
      <c r="Y12" s="21">
        <f t="shared" si="1"/>
        <v>0</v>
      </c>
      <c r="Z12" s="30"/>
      <c r="AA12" s="30"/>
      <c r="AB12" s="30"/>
      <c r="AC12" s="29"/>
    </row>
    <row r="13" spans="1:29">
      <c r="A13" s="11" t="s">
        <v>21</v>
      </c>
      <c r="B13" s="11" t="s">
        <v>16</v>
      </c>
      <c r="C13" s="11">
        <v>663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5">
        <f t="shared" si="0"/>
        <v>0</v>
      </c>
      <c r="T13" s="11"/>
      <c r="U13" s="11"/>
      <c r="V13" s="11"/>
      <c r="W13" s="11">
        <f t="shared" si="4"/>
        <v>0</v>
      </c>
      <c r="X13" s="22">
        <f t="shared" si="7"/>
        <v>0</v>
      </c>
      <c r="Y13" s="22">
        <f t="shared" si="1"/>
        <v>0</v>
      </c>
      <c r="Z13" s="30"/>
      <c r="AA13" s="30"/>
      <c r="AB13" s="30"/>
      <c r="AC13" s="29"/>
    </row>
    <row r="14" spans="1:29">
      <c r="A14" s="11" t="s">
        <v>21</v>
      </c>
      <c r="B14" s="11" t="s">
        <v>17</v>
      </c>
      <c r="C14" s="11">
        <v>622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5">
        <f t="shared" si="0"/>
        <v>0</v>
      </c>
      <c r="T14" s="11"/>
      <c r="U14" s="11"/>
      <c r="V14" s="11"/>
      <c r="W14" s="11">
        <f t="shared" si="4"/>
        <v>0</v>
      </c>
      <c r="X14" s="22">
        <f t="shared" si="7"/>
        <v>0</v>
      </c>
      <c r="Y14" s="22">
        <f t="shared" si="1"/>
        <v>0</v>
      </c>
      <c r="Z14" s="30"/>
      <c r="AA14" s="30"/>
      <c r="AB14" s="30"/>
      <c r="AC14" s="29"/>
    </row>
    <row r="15" spans="1:29">
      <c r="A15" s="11" t="s">
        <v>21</v>
      </c>
      <c r="B15" s="11" t="s">
        <v>22</v>
      </c>
      <c r="C15" s="11">
        <v>541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5">
        <f t="shared" si="0"/>
        <v>0</v>
      </c>
      <c r="T15" s="11"/>
      <c r="U15" s="11"/>
      <c r="V15" s="11"/>
      <c r="W15" s="11">
        <f t="shared" si="4"/>
        <v>0</v>
      </c>
      <c r="X15" s="22">
        <f t="shared" si="7"/>
        <v>0</v>
      </c>
      <c r="Y15" s="22">
        <f t="shared" si="1"/>
        <v>0</v>
      </c>
      <c r="Z15" s="30"/>
      <c r="AA15" s="30"/>
      <c r="AB15" s="30"/>
      <c r="AC15" s="29"/>
    </row>
    <row r="16" spans="1:29">
      <c r="A16" s="13" t="s">
        <v>18</v>
      </c>
      <c r="B16" s="13"/>
      <c r="C16" s="13">
        <f>SUM(C13:C15)</f>
        <v>1826</v>
      </c>
      <c r="D16" s="13">
        <f>SUM(D13:D15)</f>
        <v>0</v>
      </c>
      <c r="E16" s="13">
        <f t="shared" ref="E16:W16" si="10">SUM(E13:E15)</f>
        <v>0</v>
      </c>
      <c r="F16" s="13">
        <f t="shared" si="10"/>
        <v>0</v>
      </c>
      <c r="G16" s="13">
        <f t="shared" si="10"/>
        <v>0</v>
      </c>
      <c r="H16" s="13">
        <f t="shared" si="10"/>
        <v>0</v>
      </c>
      <c r="I16" s="13">
        <f t="shared" si="10"/>
        <v>0</v>
      </c>
      <c r="J16" s="13">
        <f t="shared" si="10"/>
        <v>0</v>
      </c>
      <c r="K16" s="13">
        <f t="shared" si="10"/>
        <v>0</v>
      </c>
      <c r="L16" s="13">
        <f t="shared" ref="L16:R16" si="11">SUM(L13:L15)</f>
        <v>0</v>
      </c>
      <c r="M16" s="13">
        <f t="shared" si="11"/>
        <v>0</v>
      </c>
      <c r="N16" s="13">
        <f t="shared" si="11"/>
        <v>0</v>
      </c>
      <c r="O16" s="13">
        <f t="shared" si="11"/>
        <v>0</v>
      </c>
      <c r="P16" s="13">
        <f t="shared" si="11"/>
        <v>0</v>
      </c>
      <c r="Q16" s="13">
        <f t="shared" si="11"/>
        <v>0</v>
      </c>
      <c r="R16" s="13">
        <f t="shared" si="11"/>
        <v>0</v>
      </c>
      <c r="S16" s="25">
        <f t="shared" si="0"/>
        <v>0</v>
      </c>
      <c r="T16" s="13">
        <f t="shared" si="10"/>
        <v>0</v>
      </c>
      <c r="U16" s="13">
        <f t="shared" si="10"/>
        <v>0</v>
      </c>
      <c r="V16" s="13">
        <f t="shared" si="10"/>
        <v>0</v>
      </c>
      <c r="W16" s="13">
        <f t="shared" si="10"/>
        <v>0</v>
      </c>
      <c r="X16" s="23">
        <f t="shared" si="7"/>
        <v>0</v>
      </c>
      <c r="Y16" s="23">
        <f t="shared" si="1"/>
        <v>0</v>
      </c>
      <c r="Z16" s="30"/>
      <c r="AA16" s="30"/>
      <c r="AB16" s="30"/>
      <c r="AC16" s="29"/>
    </row>
    <row r="17" spans="1:29">
      <c r="A17" s="6" t="s">
        <v>23</v>
      </c>
      <c r="B17" s="6" t="s">
        <v>16</v>
      </c>
      <c r="C17" s="6">
        <v>540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f t="shared" si="0"/>
        <v>0</v>
      </c>
      <c r="T17" s="6"/>
      <c r="U17" s="6"/>
      <c r="V17" s="6"/>
      <c r="W17" s="6">
        <f t="shared" si="4"/>
        <v>0</v>
      </c>
      <c r="X17" s="20">
        <f t="shared" si="7"/>
        <v>0</v>
      </c>
      <c r="Y17" s="20">
        <f t="shared" si="1"/>
        <v>0</v>
      </c>
      <c r="Z17" s="30"/>
      <c r="AA17" s="30"/>
      <c r="AB17" s="30"/>
      <c r="AC17" s="29"/>
    </row>
    <row r="18" spans="1:29">
      <c r="A18" s="6" t="s">
        <v>23</v>
      </c>
      <c r="B18" s="6" t="s">
        <v>17</v>
      </c>
      <c r="C18" s="6">
        <v>563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f t="shared" si="0"/>
        <v>0</v>
      </c>
      <c r="T18" s="6"/>
      <c r="U18" s="6"/>
      <c r="V18" s="6"/>
      <c r="W18" s="6">
        <f t="shared" si="4"/>
        <v>0</v>
      </c>
      <c r="X18" s="20">
        <f t="shared" si="7"/>
        <v>0</v>
      </c>
      <c r="Y18" s="20">
        <f t="shared" si="1"/>
        <v>0</v>
      </c>
      <c r="Z18" s="30"/>
      <c r="AA18" s="30"/>
      <c r="AB18" s="30"/>
      <c r="AC18" s="29"/>
    </row>
    <row r="19" spans="1:29">
      <c r="A19" s="8" t="s">
        <v>18</v>
      </c>
      <c r="B19" s="8"/>
      <c r="C19" s="8">
        <f>SUM(C17:C18)</f>
        <v>1103</v>
      </c>
      <c r="D19" s="8">
        <f>SUM(D17:D18)</f>
        <v>0</v>
      </c>
      <c r="E19" s="8">
        <f t="shared" ref="E19:W19" si="12">SUM(E17:E18)</f>
        <v>0</v>
      </c>
      <c r="F19" s="8">
        <f t="shared" si="12"/>
        <v>0</v>
      </c>
      <c r="G19" s="8">
        <f t="shared" si="12"/>
        <v>0</v>
      </c>
      <c r="H19" s="8">
        <f t="shared" si="12"/>
        <v>0</v>
      </c>
      <c r="I19" s="8">
        <f t="shared" si="12"/>
        <v>0</v>
      </c>
      <c r="J19" s="8">
        <f t="shared" si="12"/>
        <v>0</v>
      </c>
      <c r="K19" s="8">
        <f t="shared" si="12"/>
        <v>0</v>
      </c>
      <c r="L19" s="8">
        <f t="shared" ref="L19:R19" si="13">SUM(L17:L18)</f>
        <v>0</v>
      </c>
      <c r="M19" s="8">
        <f t="shared" si="13"/>
        <v>0</v>
      </c>
      <c r="N19" s="8">
        <f t="shared" si="13"/>
        <v>0</v>
      </c>
      <c r="O19" s="8">
        <f t="shared" si="13"/>
        <v>0</v>
      </c>
      <c r="P19" s="8">
        <f t="shared" si="13"/>
        <v>0</v>
      </c>
      <c r="Q19" s="8">
        <f t="shared" si="13"/>
        <v>0</v>
      </c>
      <c r="R19" s="8">
        <f t="shared" si="13"/>
        <v>0</v>
      </c>
      <c r="S19" s="6">
        <f t="shared" si="0"/>
        <v>0</v>
      </c>
      <c r="T19" s="8">
        <f t="shared" si="12"/>
        <v>0</v>
      </c>
      <c r="U19" s="8">
        <f t="shared" si="12"/>
        <v>0</v>
      </c>
      <c r="V19" s="8">
        <f t="shared" si="12"/>
        <v>0</v>
      </c>
      <c r="W19" s="8">
        <f t="shared" si="12"/>
        <v>0</v>
      </c>
      <c r="X19" s="21">
        <f t="shared" si="7"/>
        <v>0</v>
      </c>
      <c r="Y19" s="21">
        <f t="shared" si="1"/>
        <v>0</v>
      </c>
      <c r="Z19" s="30"/>
      <c r="AA19" s="30"/>
      <c r="AB19" s="30"/>
      <c r="AC19" s="29"/>
    </row>
    <row r="20" spans="1:29">
      <c r="A20" s="31" t="s">
        <v>24</v>
      </c>
      <c r="B20" s="11" t="s">
        <v>16</v>
      </c>
      <c r="C20" s="11">
        <v>401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5">
        <f t="shared" si="0"/>
        <v>0</v>
      </c>
      <c r="T20" s="11"/>
      <c r="U20" s="11"/>
      <c r="V20" s="11"/>
      <c r="W20" s="11">
        <f t="shared" si="4"/>
        <v>0</v>
      </c>
      <c r="X20" s="22">
        <f t="shared" si="7"/>
        <v>0</v>
      </c>
      <c r="Y20" s="22">
        <f t="shared" si="1"/>
        <v>0</v>
      </c>
      <c r="Z20" s="30"/>
      <c r="AA20" s="30"/>
      <c r="AB20" s="30"/>
      <c r="AC20" s="29"/>
    </row>
    <row r="21" spans="1:29">
      <c r="A21" s="31" t="s">
        <v>24</v>
      </c>
      <c r="B21" s="11" t="s">
        <v>17</v>
      </c>
      <c r="C21" s="11">
        <v>390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5">
        <f t="shared" si="0"/>
        <v>0</v>
      </c>
      <c r="T21" s="11"/>
      <c r="U21" s="11"/>
      <c r="V21" s="11"/>
      <c r="W21" s="11">
        <f t="shared" si="4"/>
        <v>0</v>
      </c>
      <c r="X21" s="22">
        <f t="shared" si="7"/>
        <v>0</v>
      </c>
      <c r="Y21" s="22">
        <f t="shared" si="1"/>
        <v>0</v>
      </c>
      <c r="Z21" s="30"/>
      <c r="AA21" s="30"/>
      <c r="AB21" s="30"/>
      <c r="AC21" s="29"/>
    </row>
    <row r="22" spans="1:29">
      <c r="A22" s="31" t="s">
        <v>24</v>
      </c>
      <c r="B22" s="11" t="s">
        <v>22</v>
      </c>
      <c r="C22" s="11">
        <v>441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25">
        <f t="shared" si="0"/>
        <v>0</v>
      </c>
      <c r="T22" s="11"/>
      <c r="U22" s="11"/>
      <c r="V22" s="11"/>
      <c r="W22" s="11">
        <f t="shared" si="4"/>
        <v>0</v>
      </c>
      <c r="X22" s="22">
        <f t="shared" si="7"/>
        <v>0</v>
      </c>
      <c r="Y22" s="22">
        <f t="shared" si="1"/>
        <v>0</v>
      </c>
      <c r="Z22" s="30"/>
      <c r="AA22" s="30"/>
      <c r="AB22" s="30"/>
      <c r="AC22" s="29"/>
    </row>
    <row r="23" spans="1:29">
      <c r="A23" s="13" t="s">
        <v>18</v>
      </c>
      <c r="B23" s="13"/>
      <c r="C23" s="13">
        <f>SUM(C20:C22)</f>
        <v>1232</v>
      </c>
      <c r="D23" s="13">
        <f>SUM(D20:D22)</f>
        <v>0</v>
      </c>
      <c r="E23" s="13">
        <f t="shared" ref="E23:W23" si="14">SUM(E20:E22)</f>
        <v>0</v>
      </c>
      <c r="F23" s="13">
        <f t="shared" si="14"/>
        <v>0</v>
      </c>
      <c r="G23" s="13">
        <f t="shared" si="14"/>
        <v>0</v>
      </c>
      <c r="H23" s="13">
        <f t="shared" si="14"/>
        <v>0</v>
      </c>
      <c r="I23" s="13">
        <f t="shared" si="14"/>
        <v>0</v>
      </c>
      <c r="J23" s="13">
        <f t="shared" si="14"/>
        <v>0</v>
      </c>
      <c r="K23" s="13">
        <f t="shared" si="14"/>
        <v>0</v>
      </c>
      <c r="L23" s="13">
        <f t="shared" ref="L23:R23" si="15">SUM(L20:L22)</f>
        <v>0</v>
      </c>
      <c r="M23" s="13">
        <f t="shared" si="15"/>
        <v>0</v>
      </c>
      <c r="N23" s="13">
        <f t="shared" si="15"/>
        <v>0</v>
      </c>
      <c r="O23" s="13">
        <f t="shared" si="15"/>
        <v>0</v>
      </c>
      <c r="P23" s="13">
        <f t="shared" si="15"/>
        <v>0</v>
      </c>
      <c r="Q23" s="13">
        <f t="shared" si="15"/>
        <v>0</v>
      </c>
      <c r="R23" s="13">
        <f t="shared" si="15"/>
        <v>0</v>
      </c>
      <c r="S23" s="25">
        <f t="shared" si="0"/>
        <v>0</v>
      </c>
      <c r="T23" s="13">
        <f t="shared" si="14"/>
        <v>0</v>
      </c>
      <c r="U23" s="13">
        <f t="shared" si="14"/>
        <v>0</v>
      </c>
      <c r="V23" s="13">
        <f t="shared" si="14"/>
        <v>0</v>
      </c>
      <c r="W23" s="13">
        <f t="shared" si="14"/>
        <v>0</v>
      </c>
      <c r="X23" s="23">
        <f t="shared" si="7"/>
        <v>0</v>
      </c>
      <c r="Y23" s="23">
        <f t="shared" si="1"/>
        <v>0</v>
      </c>
      <c r="Z23" s="30"/>
      <c r="AA23" s="30"/>
      <c r="AB23" s="30"/>
      <c r="AC23" s="29"/>
    </row>
    <row r="24" spans="1:29">
      <c r="A24" s="6" t="s">
        <v>55</v>
      </c>
      <c r="B24" s="6" t="s">
        <v>16</v>
      </c>
      <c r="C24" s="6">
        <v>532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f t="shared" si="0"/>
        <v>0</v>
      </c>
      <c r="T24" s="6"/>
      <c r="U24" s="6"/>
      <c r="V24" s="6"/>
      <c r="W24" s="6">
        <f t="shared" si="4"/>
        <v>0</v>
      </c>
      <c r="X24" s="20">
        <f t="shared" si="7"/>
        <v>0</v>
      </c>
      <c r="Y24" s="20">
        <f t="shared" si="1"/>
        <v>0</v>
      </c>
      <c r="Z24" s="30"/>
      <c r="AA24" s="30"/>
      <c r="AB24" s="30"/>
      <c r="AC24" s="29"/>
    </row>
    <row r="25" spans="1:29">
      <c r="A25" s="6" t="s">
        <v>55</v>
      </c>
      <c r="B25" s="6" t="s">
        <v>17</v>
      </c>
      <c r="C25" s="6">
        <v>540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0"/>
        <v>0</v>
      </c>
      <c r="T25" s="6"/>
      <c r="U25" s="6"/>
      <c r="V25" s="6"/>
      <c r="W25" s="6">
        <f t="shared" si="4"/>
        <v>0</v>
      </c>
      <c r="X25" s="20">
        <f t="shared" si="7"/>
        <v>0</v>
      </c>
      <c r="Y25" s="20">
        <f t="shared" si="1"/>
        <v>0</v>
      </c>
      <c r="Z25" s="30"/>
      <c r="AA25" s="30"/>
      <c r="AB25" s="30"/>
      <c r="AC25" s="29"/>
    </row>
    <row r="26" spans="1:29">
      <c r="A26" s="8" t="s">
        <v>18</v>
      </c>
      <c r="B26" s="8"/>
      <c r="C26" s="8">
        <f>SUM(C24:C25)</f>
        <v>1072</v>
      </c>
      <c r="D26" s="8">
        <f>SUM(D24:D25)</f>
        <v>0</v>
      </c>
      <c r="E26" s="8">
        <f t="shared" ref="E26:W26" si="16">SUM(E24:E25)</f>
        <v>0</v>
      </c>
      <c r="F26" s="8">
        <f t="shared" si="16"/>
        <v>0</v>
      </c>
      <c r="G26" s="8">
        <f t="shared" si="16"/>
        <v>0</v>
      </c>
      <c r="H26" s="8">
        <f t="shared" si="16"/>
        <v>0</v>
      </c>
      <c r="I26" s="8">
        <f t="shared" si="16"/>
        <v>0</v>
      </c>
      <c r="J26" s="8">
        <f t="shared" si="16"/>
        <v>0</v>
      </c>
      <c r="K26" s="8">
        <f t="shared" si="16"/>
        <v>0</v>
      </c>
      <c r="L26" s="8">
        <f t="shared" ref="L26:R26" si="17">SUM(L24:L25)</f>
        <v>0</v>
      </c>
      <c r="M26" s="8">
        <f t="shared" si="17"/>
        <v>0</v>
      </c>
      <c r="N26" s="8">
        <f t="shared" si="17"/>
        <v>0</v>
      </c>
      <c r="O26" s="8">
        <f t="shared" si="17"/>
        <v>0</v>
      </c>
      <c r="P26" s="8">
        <f t="shared" si="17"/>
        <v>0</v>
      </c>
      <c r="Q26" s="8">
        <f t="shared" si="17"/>
        <v>0</v>
      </c>
      <c r="R26" s="8">
        <f t="shared" si="17"/>
        <v>0</v>
      </c>
      <c r="S26" s="6">
        <f t="shared" si="0"/>
        <v>0</v>
      </c>
      <c r="T26" s="8">
        <f t="shared" si="16"/>
        <v>0</v>
      </c>
      <c r="U26" s="8">
        <f t="shared" si="16"/>
        <v>0</v>
      </c>
      <c r="V26" s="8">
        <f t="shared" si="16"/>
        <v>0</v>
      </c>
      <c r="W26" s="8">
        <f t="shared" si="16"/>
        <v>0</v>
      </c>
      <c r="X26" s="21">
        <f t="shared" si="7"/>
        <v>0</v>
      </c>
      <c r="Y26" s="21">
        <f t="shared" si="1"/>
        <v>0</v>
      </c>
      <c r="Z26" s="30"/>
      <c r="AA26" s="30"/>
      <c r="AB26" s="30"/>
      <c r="AC26" s="29"/>
    </row>
    <row r="27" spans="1:29">
      <c r="A27" s="11" t="s">
        <v>54</v>
      </c>
      <c r="B27" s="11" t="s">
        <v>16</v>
      </c>
      <c r="C27" s="11">
        <v>475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25">
        <f t="shared" si="0"/>
        <v>0</v>
      </c>
      <c r="T27" s="11"/>
      <c r="U27" s="11"/>
      <c r="V27" s="11"/>
      <c r="W27" s="11">
        <f t="shared" si="4"/>
        <v>0</v>
      </c>
      <c r="X27" s="22">
        <f t="shared" si="7"/>
        <v>0</v>
      </c>
      <c r="Y27" s="22">
        <f t="shared" si="1"/>
        <v>0</v>
      </c>
      <c r="Z27" s="30"/>
      <c r="AA27" s="30"/>
      <c r="AB27" s="30"/>
      <c r="AC27" s="29"/>
    </row>
    <row r="28" spans="1:29">
      <c r="A28" s="11" t="s">
        <v>54</v>
      </c>
      <c r="B28" s="11" t="s">
        <v>17</v>
      </c>
      <c r="C28" s="11">
        <v>418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5">
        <f t="shared" si="0"/>
        <v>0</v>
      </c>
      <c r="T28" s="11"/>
      <c r="U28" s="11"/>
      <c r="V28" s="11"/>
      <c r="W28" s="11">
        <f t="shared" si="4"/>
        <v>0</v>
      </c>
      <c r="X28" s="22">
        <f t="shared" si="7"/>
        <v>0</v>
      </c>
      <c r="Y28" s="22">
        <f t="shared" si="1"/>
        <v>0</v>
      </c>
      <c r="Z28" s="30"/>
      <c r="AA28" s="30"/>
      <c r="AB28" s="30"/>
      <c r="AC28" s="29"/>
    </row>
    <row r="29" spans="1:29">
      <c r="A29" s="11" t="s">
        <v>54</v>
      </c>
      <c r="B29" s="11" t="s">
        <v>22</v>
      </c>
      <c r="C29" s="11">
        <v>451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5">
        <f t="shared" si="0"/>
        <v>0</v>
      </c>
      <c r="T29" s="11"/>
      <c r="U29" s="11"/>
      <c r="V29" s="11"/>
      <c r="W29" s="11">
        <f t="shared" si="4"/>
        <v>0</v>
      </c>
      <c r="X29" s="22">
        <f t="shared" si="7"/>
        <v>0</v>
      </c>
      <c r="Y29" s="22">
        <f t="shared" si="1"/>
        <v>0</v>
      </c>
      <c r="Z29" s="30"/>
      <c r="AA29" s="30"/>
      <c r="AB29" s="30"/>
      <c r="AC29" s="29"/>
    </row>
    <row r="30" spans="1:29">
      <c r="A30" s="13" t="s">
        <v>18</v>
      </c>
      <c r="B30" s="13"/>
      <c r="C30" s="13">
        <f>SUM(C27:C29)</f>
        <v>1344</v>
      </c>
      <c r="D30" s="13">
        <f>SUM(D27:D29)</f>
        <v>0</v>
      </c>
      <c r="E30" s="13">
        <f t="shared" ref="E30:W30" si="18">SUM(E27:E29)</f>
        <v>0</v>
      </c>
      <c r="F30" s="13">
        <f t="shared" si="18"/>
        <v>0</v>
      </c>
      <c r="G30" s="13">
        <f t="shared" si="18"/>
        <v>0</v>
      </c>
      <c r="H30" s="13">
        <f t="shared" si="18"/>
        <v>0</v>
      </c>
      <c r="I30" s="13">
        <f t="shared" si="18"/>
        <v>0</v>
      </c>
      <c r="J30" s="13">
        <f t="shared" si="18"/>
        <v>0</v>
      </c>
      <c r="K30" s="13">
        <f t="shared" si="18"/>
        <v>0</v>
      </c>
      <c r="L30" s="13">
        <f t="shared" ref="L30:R30" si="19">SUM(L27:L29)</f>
        <v>0</v>
      </c>
      <c r="M30" s="13">
        <f t="shared" si="19"/>
        <v>0</v>
      </c>
      <c r="N30" s="13">
        <f t="shared" si="19"/>
        <v>0</v>
      </c>
      <c r="O30" s="13">
        <f t="shared" si="19"/>
        <v>0</v>
      </c>
      <c r="P30" s="13">
        <f t="shared" si="19"/>
        <v>0</v>
      </c>
      <c r="Q30" s="13">
        <f t="shared" si="19"/>
        <v>0</v>
      </c>
      <c r="R30" s="13">
        <f t="shared" si="19"/>
        <v>0</v>
      </c>
      <c r="S30" s="25">
        <f t="shared" si="0"/>
        <v>0</v>
      </c>
      <c r="T30" s="13">
        <f t="shared" si="18"/>
        <v>0</v>
      </c>
      <c r="U30" s="13">
        <f t="shared" si="18"/>
        <v>0</v>
      </c>
      <c r="V30" s="13">
        <f t="shared" si="18"/>
        <v>0</v>
      </c>
      <c r="W30" s="13">
        <f t="shared" si="18"/>
        <v>0</v>
      </c>
      <c r="X30" s="23">
        <f t="shared" si="7"/>
        <v>0</v>
      </c>
      <c r="Y30" s="23">
        <f t="shared" si="1"/>
        <v>0</v>
      </c>
      <c r="Z30" s="30"/>
      <c r="AA30" s="30"/>
      <c r="AB30" s="30"/>
      <c r="AC30" s="29"/>
    </row>
    <row r="31" spans="1:29">
      <c r="A31" s="6" t="s">
        <v>25</v>
      </c>
      <c r="B31" s="6" t="s">
        <v>16</v>
      </c>
      <c r="C31" s="6">
        <v>529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 t="shared" si="0"/>
        <v>0</v>
      </c>
      <c r="T31" s="6"/>
      <c r="U31" s="6"/>
      <c r="V31" s="6"/>
      <c r="W31" s="6">
        <f t="shared" si="4"/>
        <v>0</v>
      </c>
      <c r="X31" s="20">
        <f t="shared" si="7"/>
        <v>0</v>
      </c>
      <c r="Y31" s="20">
        <f t="shared" si="1"/>
        <v>0</v>
      </c>
      <c r="Z31" s="30"/>
      <c r="AA31" s="30"/>
      <c r="AB31" s="30"/>
      <c r="AC31" s="29"/>
    </row>
    <row r="32" spans="1:29">
      <c r="A32" s="6" t="s">
        <v>25</v>
      </c>
      <c r="B32" s="6" t="s">
        <v>17</v>
      </c>
      <c r="C32" s="6">
        <v>547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f t="shared" si="0"/>
        <v>0</v>
      </c>
      <c r="T32" s="6"/>
      <c r="U32" s="6"/>
      <c r="V32" s="6"/>
      <c r="W32" s="6">
        <f t="shared" si="4"/>
        <v>0</v>
      </c>
      <c r="X32" s="20">
        <f t="shared" si="7"/>
        <v>0</v>
      </c>
      <c r="Y32" s="20">
        <f t="shared" si="1"/>
        <v>0</v>
      </c>
      <c r="Z32" s="30"/>
      <c r="AA32" s="30"/>
      <c r="AB32" s="30"/>
      <c r="AC32" s="29"/>
    </row>
    <row r="33" spans="1:29">
      <c r="A33" s="8" t="s">
        <v>18</v>
      </c>
      <c r="B33" s="8"/>
      <c r="C33" s="8">
        <f>SUM(C31:C32)</f>
        <v>1076</v>
      </c>
      <c r="D33" s="8">
        <f>SUM(D31:D32)</f>
        <v>0</v>
      </c>
      <c r="E33" s="8">
        <f t="shared" ref="E33:W33" si="20">SUM(E31:E32)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8">
        <f t="shared" si="20"/>
        <v>0</v>
      </c>
      <c r="K33" s="8">
        <f t="shared" si="20"/>
        <v>0</v>
      </c>
      <c r="L33" s="8">
        <f t="shared" ref="L33:R33" si="21">SUM(L31:L32)</f>
        <v>0</v>
      </c>
      <c r="M33" s="8">
        <f t="shared" si="21"/>
        <v>0</v>
      </c>
      <c r="N33" s="8">
        <f t="shared" si="21"/>
        <v>0</v>
      </c>
      <c r="O33" s="8">
        <f t="shared" si="21"/>
        <v>0</v>
      </c>
      <c r="P33" s="8">
        <f t="shared" si="21"/>
        <v>0</v>
      </c>
      <c r="Q33" s="8">
        <f t="shared" si="21"/>
        <v>0</v>
      </c>
      <c r="R33" s="8">
        <f t="shared" si="21"/>
        <v>0</v>
      </c>
      <c r="S33" s="6">
        <f t="shared" si="0"/>
        <v>0</v>
      </c>
      <c r="T33" s="8">
        <f t="shared" si="20"/>
        <v>0</v>
      </c>
      <c r="U33" s="8">
        <f t="shared" si="20"/>
        <v>0</v>
      </c>
      <c r="V33" s="8">
        <f t="shared" si="20"/>
        <v>0</v>
      </c>
      <c r="W33" s="8">
        <f t="shared" si="20"/>
        <v>0</v>
      </c>
      <c r="X33" s="21">
        <f t="shared" si="7"/>
        <v>0</v>
      </c>
      <c r="Y33" s="21">
        <f t="shared" si="1"/>
        <v>0</v>
      </c>
      <c r="Z33" s="30"/>
      <c r="AA33" s="30"/>
      <c r="AB33" s="30"/>
      <c r="AC33" s="29"/>
    </row>
    <row r="34" spans="1:29">
      <c r="A34" s="11" t="s">
        <v>44</v>
      </c>
      <c r="B34" s="11" t="s">
        <v>16</v>
      </c>
      <c r="C34" s="11">
        <v>494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5">
        <f t="shared" si="0"/>
        <v>0</v>
      </c>
      <c r="T34" s="11"/>
      <c r="U34" s="11"/>
      <c r="V34" s="11"/>
      <c r="W34" s="11">
        <f t="shared" si="4"/>
        <v>0</v>
      </c>
      <c r="X34" s="22">
        <f t="shared" si="7"/>
        <v>0</v>
      </c>
      <c r="Y34" s="22">
        <f t="shared" si="1"/>
        <v>0</v>
      </c>
      <c r="Z34" s="30"/>
      <c r="AA34" s="30"/>
      <c r="AB34" s="30"/>
      <c r="AC34" s="29"/>
    </row>
    <row r="35" spans="1:29">
      <c r="A35" s="11" t="s">
        <v>44</v>
      </c>
      <c r="B35" s="11" t="s">
        <v>17</v>
      </c>
      <c r="C35" s="11">
        <v>706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25">
        <f t="shared" si="0"/>
        <v>0</v>
      </c>
      <c r="T35" s="11"/>
      <c r="U35" s="11"/>
      <c r="V35" s="11"/>
      <c r="W35" s="11">
        <f t="shared" si="4"/>
        <v>0</v>
      </c>
      <c r="X35" s="22">
        <f t="shared" si="7"/>
        <v>0</v>
      </c>
      <c r="Y35" s="22">
        <f t="shared" si="1"/>
        <v>0</v>
      </c>
      <c r="Z35" s="30"/>
      <c r="AA35" s="30"/>
      <c r="AB35" s="30"/>
      <c r="AC35" s="29"/>
    </row>
    <row r="36" spans="1:29">
      <c r="A36" s="11" t="s">
        <v>44</v>
      </c>
      <c r="B36" s="11" t="s">
        <v>22</v>
      </c>
      <c r="C36" s="11">
        <v>531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5">
        <f t="shared" si="0"/>
        <v>0</v>
      </c>
      <c r="T36" s="11"/>
      <c r="U36" s="11"/>
      <c r="V36" s="11"/>
      <c r="W36" s="11">
        <f t="shared" si="4"/>
        <v>0</v>
      </c>
      <c r="X36" s="22">
        <f t="shared" si="7"/>
        <v>0</v>
      </c>
      <c r="Y36" s="22">
        <f t="shared" si="1"/>
        <v>0</v>
      </c>
      <c r="Z36" s="30"/>
      <c r="AA36" s="30"/>
      <c r="AB36" s="30"/>
      <c r="AC36" s="29"/>
    </row>
    <row r="37" spans="1:29">
      <c r="A37" s="13" t="s">
        <v>18</v>
      </c>
      <c r="B37" s="13"/>
      <c r="C37" s="13">
        <f>SUM(C34:C36)</f>
        <v>1731</v>
      </c>
      <c r="D37" s="13">
        <f>SUM(D34:D36)</f>
        <v>0</v>
      </c>
      <c r="E37" s="13">
        <f t="shared" ref="E37:W37" si="22">SUM(E34:E36)</f>
        <v>0</v>
      </c>
      <c r="F37" s="13">
        <f t="shared" si="22"/>
        <v>0</v>
      </c>
      <c r="G37" s="13">
        <f t="shared" si="22"/>
        <v>0</v>
      </c>
      <c r="H37" s="13">
        <f t="shared" si="22"/>
        <v>0</v>
      </c>
      <c r="I37" s="13">
        <f t="shared" si="22"/>
        <v>0</v>
      </c>
      <c r="J37" s="13">
        <f t="shared" si="22"/>
        <v>0</v>
      </c>
      <c r="K37" s="13">
        <f t="shared" si="22"/>
        <v>0</v>
      </c>
      <c r="L37" s="13">
        <f t="shared" ref="L37:R37" si="23">SUM(L34:L36)</f>
        <v>0</v>
      </c>
      <c r="M37" s="13">
        <f t="shared" si="23"/>
        <v>0</v>
      </c>
      <c r="N37" s="13">
        <f t="shared" si="23"/>
        <v>0</v>
      </c>
      <c r="O37" s="13">
        <f t="shared" si="23"/>
        <v>0</v>
      </c>
      <c r="P37" s="13">
        <f t="shared" si="23"/>
        <v>0</v>
      </c>
      <c r="Q37" s="13">
        <f t="shared" si="23"/>
        <v>0</v>
      </c>
      <c r="R37" s="13">
        <f t="shared" si="23"/>
        <v>0</v>
      </c>
      <c r="S37" s="25">
        <f t="shared" ref="S37:S55" si="24">SUM(D37:R37)</f>
        <v>0</v>
      </c>
      <c r="T37" s="13">
        <f t="shared" si="22"/>
        <v>0</v>
      </c>
      <c r="U37" s="13">
        <f t="shared" si="22"/>
        <v>0</v>
      </c>
      <c r="V37" s="13">
        <f t="shared" si="22"/>
        <v>0</v>
      </c>
      <c r="W37" s="13">
        <f t="shared" si="22"/>
        <v>0</v>
      </c>
      <c r="X37" s="23">
        <f t="shared" si="7"/>
        <v>0</v>
      </c>
      <c r="Y37" s="23">
        <f t="shared" ref="Y37:Y55" si="25">W37/C37</f>
        <v>0</v>
      </c>
      <c r="Z37" s="30"/>
      <c r="AA37" s="30"/>
      <c r="AB37" s="30"/>
      <c r="AC37" s="29"/>
    </row>
    <row r="38" spans="1:29">
      <c r="A38" s="28" t="s">
        <v>44</v>
      </c>
      <c r="B38" s="6" t="s">
        <v>20</v>
      </c>
      <c r="C38" s="6">
        <v>514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f t="shared" si="24"/>
        <v>0</v>
      </c>
      <c r="T38" s="6"/>
      <c r="U38" s="6"/>
      <c r="V38" s="6"/>
      <c r="W38" s="6">
        <f t="shared" si="4"/>
        <v>0</v>
      </c>
      <c r="X38" s="20">
        <f t="shared" si="7"/>
        <v>0</v>
      </c>
      <c r="Y38" s="20">
        <f t="shared" si="25"/>
        <v>0</v>
      </c>
      <c r="Z38" s="30"/>
      <c r="AA38" s="30"/>
      <c r="AB38" s="30"/>
      <c r="AC38" s="29"/>
    </row>
    <row r="39" spans="1:29">
      <c r="A39" s="8" t="s">
        <v>18</v>
      </c>
      <c r="B39" s="8"/>
      <c r="C39" s="8">
        <f>C38</f>
        <v>514</v>
      </c>
      <c r="D39" s="8">
        <f>D38</f>
        <v>0</v>
      </c>
      <c r="E39" s="8">
        <f t="shared" ref="E39:W39" si="26">E38</f>
        <v>0</v>
      </c>
      <c r="F39" s="8">
        <f t="shared" si="26"/>
        <v>0</v>
      </c>
      <c r="G39" s="8">
        <f t="shared" si="26"/>
        <v>0</v>
      </c>
      <c r="H39" s="8">
        <f t="shared" si="26"/>
        <v>0</v>
      </c>
      <c r="I39" s="8">
        <f t="shared" si="26"/>
        <v>0</v>
      </c>
      <c r="J39" s="8">
        <f t="shared" si="26"/>
        <v>0</v>
      </c>
      <c r="K39" s="8">
        <f t="shared" si="26"/>
        <v>0</v>
      </c>
      <c r="L39" s="8">
        <f t="shared" ref="L39:R39" si="27">L38</f>
        <v>0</v>
      </c>
      <c r="M39" s="8">
        <f t="shared" si="27"/>
        <v>0</v>
      </c>
      <c r="N39" s="8">
        <f t="shared" si="27"/>
        <v>0</v>
      </c>
      <c r="O39" s="8">
        <f t="shared" si="27"/>
        <v>0</v>
      </c>
      <c r="P39" s="8">
        <f t="shared" si="27"/>
        <v>0</v>
      </c>
      <c r="Q39" s="8">
        <f t="shared" si="27"/>
        <v>0</v>
      </c>
      <c r="R39" s="8">
        <f t="shared" si="27"/>
        <v>0</v>
      </c>
      <c r="S39" s="6">
        <f t="shared" si="24"/>
        <v>0</v>
      </c>
      <c r="T39" s="8">
        <f t="shared" si="26"/>
        <v>0</v>
      </c>
      <c r="U39" s="8">
        <f t="shared" si="26"/>
        <v>0</v>
      </c>
      <c r="V39" s="8">
        <f t="shared" si="26"/>
        <v>0</v>
      </c>
      <c r="W39" s="8">
        <f t="shared" si="26"/>
        <v>0</v>
      </c>
      <c r="X39" s="21">
        <f t="shared" si="7"/>
        <v>0</v>
      </c>
      <c r="Y39" s="21">
        <f t="shared" si="25"/>
        <v>0</v>
      </c>
      <c r="Z39" s="30"/>
      <c r="AA39" s="30"/>
      <c r="AB39" s="30"/>
      <c r="AC39" s="29"/>
    </row>
    <row r="40" spans="1:29">
      <c r="A40" s="11" t="s">
        <v>26</v>
      </c>
      <c r="B40" s="11" t="s">
        <v>16</v>
      </c>
      <c r="C40" s="11">
        <v>599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25">
        <f t="shared" si="24"/>
        <v>0</v>
      </c>
      <c r="T40" s="11"/>
      <c r="U40" s="11"/>
      <c r="V40" s="11"/>
      <c r="W40" s="11">
        <f t="shared" si="4"/>
        <v>0</v>
      </c>
      <c r="X40" s="22">
        <f t="shared" si="7"/>
        <v>0</v>
      </c>
      <c r="Y40" s="22">
        <f t="shared" si="25"/>
        <v>0</v>
      </c>
    </row>
    <row r="41" spans="1:29">
      <c r="A41" s="11" t="s">
        <v>26</v>
      </c>
      <c r="B41" s="11" t="s">
        <v>17</v>
      </c>
      <c r="C41" s="11">
        <v>701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25">
        <f t="shared" si="24"/>
        <v>0</v>
      </c>
      <c r="T41" s="11"/>
      <c r="U41" s="11"/>
      <c r="V41" s="11"/>
      <c r="W41" s="11">
        <f t="shared" si="4"/>
        <v>0</v>
      </c>
      <c r="X41" s="22">
        <f t="shared" si="7"/>
        <v>0</v>
      </c>
      <c r="Y41" s="22">
        <f t="shared" si="25"/>
        <v>0</v>
      </c>
    </row>
    <row r="42" spans="1:29">
      <c r="A42" s="11" t="s">
        <v>26</v>
      </c>
      <c r="B42" s="11" t="s">
        <v>22</v>
      </c>
      <c r="C42" s="11">
        <v>586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5">
        <f t="shared" si="24"/>
        <v>0</v>
      </c>
      <c r="T42" s="11"/>
      <c r="U42" s="11"/>
      <c r="V42" s="11"/>
      <c r="W42" s="11">
        <f t="shared" si="4"/>
        <v>0</v>
      </c>
      <c r="X42" s="22">
        <f t="shared" si="7"/>
        <v>0</v>
      </c>
      <c r="Y42" s="22">
        <f t="shared" si="25"/>
        <v>0</v>
      </c>
    </row>
    <row r="43" spans="1:29">
      <c r="A43" s="13" t="s">
        <v>18</v>
      </c>
      <c r="B43" s="13"/>
      <c r="C43" s="13">
        <f>SUM(C40:C42)</f>
        <v>1886</v>
      </c>
      <c r="D43" s="13">
        <f>SUM(D40:D42)</f>
        <v>0</v>
      </c>
      <c r="E43" s="13">
        <f>SUM(E40:E42)</f>
        <v>0</v>
      </c>
      <c r="F43" s="13">
        <f>SUM(F40:F42)</f>
        <v>0</v>
      </c>
      <c r="G43" s="13">
        <f t="shared" ref="G43:W43" si="28">SUM(G40:G42)</f>
        <v>0</v>
      </c>
      <c r="H43" s="13">
        <f t="shared" si="28"/>
        <v>0</v>
      </c>
      <c r="I43" s="13">
        <f t="shared" si="28"/>
        <v>0</v>
      </c>
      <c r="J43" s="13">
        <f t="shared" si="28"/>
        <v>0</v>
      </c>
      <c r="K43" s="13">
        <f t="shared" si="28"/>
        <v>0</v>
      </c>
      <c r="L43" s="13">
        <f>SUM(L40:L42)</f>
        <v>0</v>
      </c>
      <c r="M43" s="13">
        <f t="shared" ref="M43:R43" si="29">SUM(M40:M42)</f>
        <v>0</v>
      </c>
      <c r="N43" s="13">
        <f t="shared" si="29"/>
        <v>0</v>
      </c>
      <c r="O43" s="13">
        <f t="shared" si="29"/>
        <v>0</v>
      </c>
      <c r="P43" s="13">
        <f t="shared" si="29"/>
        <v>0</v>
      </c>
      <c r="Q43" s="13">
        <f t="shared" si="29"/>
        <v>0</v>
      </c>
      <c r="R43" s="13">
        <f t="shared" si="29"/>
        <v>0</v>
      </c>
      <c r="S43" s="25">
        <f t="shared" si="24"/>
        <v>0</v>
      </c>
      <c r="T43" s="13">
        <f t="shared" si="28"/>
        <v>0</v>
      </c>
      <c r="U43" s="13">
        <f t="shared" si="28"/>
        <v>0</v>
      </c>
      <c r="V43" s="13">
        <f t="shared" si="28"/>
        <v>0</v>
      </c>
      <c r="W43" s="13">
        <f t="shared" si="28"/>
        <v>0</v>
      </c>
      <c r="X43" s="23">
        <f t="shared" si="7"/>
        <v>0</v>
      </c>
      <c r="Y43" s="23">
        <f t="shared" si="25"/>
        <v>0</v>
      </c>
    </row>
    <row r="44" spans="1:29">
      <c r="A44" s="6" t="s">
        <v>27</v>
      </c>
      <c r="B44" s="6" t="s">
        <v>16</v>
      </c>
      <c r="C44" s="6">
        <v>492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f t="shared" si="24"/>
        <v>0</v>
      </c>
      <c r="T44" s="6"/>
      <c r="U44" s="6"/>
      <c r="V44" s="6"/>
      <c r="W44" s="6">
        <f t="shared" si="4"/>
        <v>0</v>
      </c>
      <c r="X44" s="20">
        <f t="shared" si="7"/>
        <v>0</v>
      </c>
      <c r="Y44" s="20">
        <f t="shared" si="25"/>
        <v>0</v>
      </c>
    </row>
    <row r="45" spans="1:29">
      <c r="A45" s="6" t="s">
        <v>27</v>
      </c>
      <c r="B45" s="6" t="s">
        <v>17</v>
      </c>
      <c r="C45" s="6">
        <v>640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 t="shared" si="24"/>
        <v>0</v>
      </c>
      <c r="T45" s="6"/>
      <c r="U45" s="6"/>
      <c r="V45" s="6"/>
      <c r="W45" s="6">
        <f t="shared" si="4"/>
        <v>0</v>
      </c>
      <c r="X45" s="20">
        <f t="shared" si="7"/>
        <v>0</v>
      </c>
      <c r="Y45" s="20">
        <f t="shared" si="25"/>
        <v>0</v>
      </c>
    </row>
    <row r="46" spans="1:29">
      <c r="A46" s="6" t="s">
        <v>27</v>
      </c>
      <c r="B46" s="6" t="s">
        <v>22</v>
      </c>
      <c r="C46" s="6">
        <v>543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f t="shared" si="24"/>
        <v>0</v>
      </c>
      <c r="T46" s="6"/>
      <c r="U46" s="6"/>
      <c r="V46" s="6"/>
      <c r="W46" s="6">
        <f t="shared" si="4"/>
        <v>0</v>
      </c>
      <c r="X46" s="20">
        <f t="shared" si="7"/>
        <v>0</v>
      </c>
      <c r="Y46" s="20">
        <f t="shared" si="25"/>
        <v>0</v>
      </c>
    </row>
    <row r="47" spans="1:29">
      <c r="A47" s="8" t="s">
        <v>18</v>
      </c>
      <c r="B47" s="8"/>
      <c r="C47" s="8">
        <f>SUM(C44:C46)</f>
        <v>1675</v>
      </c>
      <c r="D47" s="8">
        <f>SUM(D44:D46)</f>
        <v>0</v>
      </c>
      <c r="E47" s="8">
        <f t="shared" ref="E47:W47" si="30">SUM(E44:E46)</f>
        <v>0</v>
      </c>
      <c r="F47" s="8">
        <f t="shared" si="30"/>
        <v>0</v>
      </c>
      <c r="G47" s="8">
        <f t="shared" si="30"/>
        <v>0</v>
      </c>
      <c r="H47" s="8">
        <f t="shared" si="30"/>
        <v>0</v>
      </c>
      <c r="I47" s="8">
        <f t="shared" si="30"/>
        <v>0</v>
      </c>
      <c r="J47" s="8">
        <f t="shared" si="30"/>
        <v>0</v>
      </c>
      <c r="K47" s="8">
        <f t="shared" si="30"/>
        <v>0</v>
      </c>
      <c r="L47" s="8">
        <f t="shared" ref="L47:R47" si="31">SUM(L44:L46)</f>
        <v>0</v>
      </c>
      <c r="M47" s="8">
        <f t="shared" si="31"/>
        <v>0</v>
      </c>
      <c r="N47" s="8">
        <f t="shared" si="31"/>
        <v>0</v>
      </c>
      <c r="O47" s="8">
        <f t="shared" si="31"/>
        <v>0</v>
      </c>
      <c r="P47" s="8">
        <f t="shared" si="31"/>
        <v>0</v>
      </c>
      <c r="Q47" s="8">
        <f t="shared" si="31"/>
        <v>0</v>
      </c>
      <c r="R47" s="8">
        <f t="shared" si="31"/>
        <v>0</v>
      </c>
      <c r="S47" s="6">
        <f t="shared" si="24"/>
        <v>0</v>
      </c>
      <c r="T47" s="8">
        <f t="shared" si="30"/>
        <v>0</v>
      </c>
      <c r="U47" s="8">
        <f t="shared" si="30"/>
        <v>0</v>
      </c>
      <c r="V47" s="8">
        <f t="shared" si="30"/>
        <v>0</v>
      </c>
      <c r="W47" s="8">
        <f t="shared" si="30"/>
        <v>0</v>
      </c>
      <c r="X47" s="21">
        <f t="shared" si="7"/>
        <v>0</v>
      </c>
      <c r="Y47" s="21">
        <f t="shared" si="25"/>
        <v>0</v>
      </c>
    </row>
    <row r="48" spans="1:29">
      <c r="A48" s="11" t="s">
        <v>28</v>
      </c>
      <c r="B48" s="11" t="s">
        <v>16</v>
      </c>
      <c r="C48" s="11">
        <v>552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25">
        <f t="shared" si="24"/>
        <v>0</v>
      </c>
      <c r="T48" s="11"/>
      <c r="U48" s="11"/>
      <c r="V48" s="11"/>
      <c r="W48" s="11">
        <f t="shared" si="4"/>
        <v>0</v>
      </c>
      <c r="X48" s="22">
        <f t="shared" si="7"/>
        <v>0</v>
      </c>
      <c r="Y48" s="22">
        <f t="shared" si="25"/>
        <v>0</v>
      </c>
    </row>
    <row r="49" spans="1:25">
      <c r="A49" s="11" t="s">
        <v>28</v>
      </c>
      <c r="B49" s="11" t="s">
        <v>17</v>
      </c>
      <c r="C49" s="11">
        <v>673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25">
        <f t="shared" si="24"/>
        <v>0</v>
      </c>
      <c r="T49" s="11"/>
      <c r="U49" s="11"/>
      <c r="V49" s="11"/>
      <c r="W49" s="11">
        <f t="shared" si="4"/>
        <v>0</v>
      </c>
      <c r="X49" s="22">
        <f t="shared" si="7"/>
        <v>0</v>
      </c>
      <c r="Y49" s="22">
        <f t="shared" si="25"/>
        <v>0</v>
      </c>
    </row>
    <row r="50" spans="1:25">
      <c r="A50" s="13" t="s">
        <v>18</v>
      </c>
      <c r="B50" s="13"/>
      <c r="C50" s="13">
        <f>SUM(C48:C49)</f>
        <v>1225</v>
      </c>
      <c r="D50" s="13">
        <f>SUM(D48:D49)</f>
        <v>0</v>
      </c>
      <c r="E50" s="13">
        <f t="shared" ref="E50:W50" si="32">SUM(E48:E49)</f>
        <v>0</v>
      </c>
      <c r="F50" s="13">
        <f t="shared" si="32"/>
        <v>0</v>
      </c>
      <c r="G50" s="13">
        <f t="shared" si="32"/>
        <v>0</v>
      </c>
      <c r="H50" s="13">
        <f t="shared" si="32"/>
        <v>0</v>
      </c>
      <c r="I50" s="13">
        <f t="shared" si="32"/>
        <v>0</v>
      </c>
      <c r="J50" s="13">
        <f t="shared" si="32"/>
        <v>0</v>
      </c>
      <c r="K50" s="13">
        <f t="shared" si="32"/>
        <v>0</v>
      </c>
      <c r="L50" s="13">
        <f t="shared" ref="L50:R50" si="33">SUM(L48:L49)</f>
        <v>0</v>
      </c>
      <c r="M50" s="13">
        <f t="shared" si="33"/>
        <v>0</v>
      </c>
      <c r="N50" s="13">
        <f t="shared" si="33"/>
        <v>0</v>
      </c>
      <c r="O50" s="13">
        <f t="shared" si="33"/>
        <v>0</v>
      </c>
      <c r="P50" s="13">
        <f t="shared" si="33"/>
        <v>0</v>
      </c>
      <c r="Q50" s="13">
        <f t="shared" si="33"/>
        <v>0</v>
      </c>
      <c r="R50" s="13">
        <f t="shared" si="33"/>
        <v>0</v>
      </c>
      <c r="S50" s="25">
        <f t="shared" si="24"/>
        <v>0</v>
      </c>
      <c r="T50" s="13">
        <f t="shared" si="32"/>
        <v>0</v>
      </c>
      <c r="U50" s="13">
        <f t="shared" si="32"/>
        <v>0</v>
      </c>
      <c r="V50" s="13">
        <f t="shared" si="32"/>
        <v>0</v>
      </c>
      <c r="W50" s="13">
        <f t="shared" si="32"/>
        <v>0</v>
      </c>
      <c r="X50" s="23">
        <f t="shared" si="7"/>
        <v>0</v>
      </c>
      <c r="Y50" s="23">
        <f t="shared" si="25"/>
        <v>0</v>
      </c>
    </row>
    <row r="51" spans="1:25">
      <c r="A51" s="6" t="s">
        <v>28</v>
      </c>
      <c r="B51" s="6" t="s">
        <v>16</v>
      </c>
      <c r="C51" s="6">
        <v>438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f t="shared" si="24"/>
        <v>0</v>
      </c>
      <c r="T51" s="6">
        <v>1</v>
      </c>
      <c r="U51" s="6">
        <v>1</v>
      </c>
      <c r="V51" s="6"/>
      <c r="W51" s="6">
        <f t="shared" si="4"/>
        <v>1</v>
      </c>
      <c r="X51" s="20">
        <f t="shared" si="7"/>
        <v>1</v>
      </c>
      <c r="Y51" s="20">
        <f t="shared" si="25"/>
        <v>2.2831050228310501E-3</v>
      </c>
    </row>
    <row r="52" spans="1:25">
      <c r="A52" s="6" t="s">
        <v>28</v>
      </c>
      <c r="B52" s="6" t="s">
        <v>17</v>
      </c>
      <c r="C52" s="6">
        <v>594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>
        <f t="shared" si="24"/>
        <v>0</v>
      </c>
      <c r="T52" s="6"/>
      <c r="U52" s="6"/>
      <c r="V52" s="6"/>
      <c r="W52" s="6">
        <f t="shared" si="4"/>
        <v>0</v>
      </c>
      <c r="X52" s="20">
        <f t="shared" si="7"/>
        <v>0</v>
      </c>
      <c r="Y52" s="20">
        <f t="shared" si="25"/>
        <v>0</v>
      </c>
    </row>
    <row r="53" spans="1:25">
      <c r="A53" s="6" t="s">
        <v>28</v>
      </c>
      <c r="B53" s="6" t="s">
        <v>22</v>
      </c>
      <c r="C53" s="6">
        <v>461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f t="shared" si="24"/>
        <v>0</v>
      </c>
      <c r="T53" s="6"/>
      <c r="U53" s="6"/>
      <c r="V53" s="6"/>
      <c r="W53" s="6">
        <f t="shared" si="4"/>
        <v>0</v>
      </c>
      <c r="X53" s="20">
        <f t="shared" si="7"/>
        <v>0</v>
      </c>
      <c r="Y53" s="20">
        <f t="shared" si="25"/>
        <v>0</v>
      </c>
    </row>
    <row r="54" spans="1:25">
      <c r="A54" s="8" t="s">
        <v>18</v>
      </c>
      <c r="B54" s="8"/>
      <c r="C54" s="8">
        <f>SUM(C51:C53)</f>
        <v>1493</v>
      </c>
      <c r="D54" s="8">
        <f>SUM(D51:D53)</f>
        <v>0</v>
      </c>
      <c r="E54" s="8">
        <f t="shared" ref="E54:W54" si="34">SUM(E51:E53)</f>
        <v>0</v>
      </c>
      <c r="F54" s="8">
        <f t="shared" si="34"/>
        <v>0</v>
      </c>
      <c r="G54" s="8">
        <f t="shared" si="34"/>
        <v>0</v>
      </c>
      <c r="H54" s="8">
        <f t="shared" si="34"/>
        <v>0</v>
      </c>
      <c r="I54" s="8">
        <f t="shared" si="34"/>
        <v>0</v>
      </c>
      <c r="J54" s="8">
        <f t="shared" si="34"/>
        <v>0</v>
      </c>
      <c r="K54" s="8">
        <f t="shared" si="34"/>
        <v>0</v>
      </c>
      <c r="L54" s="8">
        <f t="shared" ref="L54:R54" si="35">SUM(L51:L53)</f>
        <v>0</v>
      </c>
      <c r="M54" s="8">
        <f t="shared" si="35"/>
        <v>0</v>
      </c>
      <c r="N54" s="8">
        <f t="shared" si="35"/>
        <v>0</v>
      </c>
      <c r="O54" s="8">
        <f t="shared" si="35"/>
        <v>0</v>
      </c>
      <c r="P54" s="8">
        <f t="shared" si="35"/>
        <v>0</v>
      </c>
      <c r="Q54" s="8">
        <f t="shared" si="35"/>
        <v>0</v>
      </c>
      <c r="R54" s="8">
        <f t="shared" si="35"/>
        <v>0</v>
      </c>
      <c r="S54" s="6">
        <f t="shared" si="24"/>
        <v>0</v>
      </c>
      <c r="T54" s="8">
        <f t="shared" si="34"/>
        <v>1</v>
      </c>
      <c r="U54" s="8">
        <f t="shared" si="34"/>
        <v>1</v>
      </c>
      <c r="V54" s="8">
        <f t="shared" si="34"/>
        <v>0</v>
      </c>
      <c r="W54" s="8">
        <f t="shared" si="34"/>
        <v>1</v>
      </c>
      <c r="X54" s="21">
        <f t="shared" si="7"/>
        <v>1</v>
      </c>
      <c r="Y54" s="21">
        <f t="shared" si="25"/>
        <v>6.6979236436704619E-4</v>
      </c>
    </row>
    <row r="55" spans="1:25">
      <c r="A55" s="13" t="s">
        <v>29</v>
      </c>
      <c r="B55" s="13"/>
      <c r="C55" s="13">
        <f>SUM(C5,C6,C8,C10,C11,C14,C13,C15,C17,C18,C20,C21,C22,C24,C25,C27,C28,C29,C31,C32,C34,C35,C36,C38,C40,C41,C42,C44,C45,C46,C48,C49,C51,C52,C53)</f>
        <v>18961</v>
      </c>
      <c r="D55" s="13">
        <f>SUM(D5,D6,D8,D10,D11,D14,D13,D15,D17,D18,D20,D21,D22,D24,D25,D27,D28,D29,D31,D32,D34,D35,D36,D38,D40,D41,D42,D44,D45,D46,D48,D49,D51,D52,D53)</f>
        <v>0</v>
      </c>
      <c r="E55" s="13">
        <f>SUM(E5,E6,E8,E10,E11,E14,E13,E15,E17,E18,E20,E21,E22,E24,E25,E27,E28,E29,E31,E32,E34,E35,E36,E38,E40,E41,E42,E44,E45,E46,E48,E49,E51,E52,E53)</f>
        <v>0</v>
      </c>
      <c r="F55" s="13">
        <f>SUM(F5,F6,F8,F10,F11,F14,F13,F15,F17,F18,F20,F21,F22,F24,F25,F27,F28,F29,F31,F32,F34,F35,F36,F38,F40,F41,F42,F44,F45,F46,F48,F49,F51,F52,F53)</f>
        <v>0</v>
      </c>
      <c r="G55" s="13">
        <f>SUM(G5,G6,G8,G10,G11,G14,G13,G15,G17,G18,G20,G21,G22,G24,G25,G27,G28,G29,G31,G32,G34,G35,G36,G38,G40,G41,G42,G44,G45,G46,G48,G49,G51,G52,G53)</f>
        <v>0</v>
      </c>
      <c r="H55" s="13">
        <f t="shared" ref="H55:W55" si="36">SUM(H5,H6,H8,H10,H11,H14,H13,H15,H17,H18,H20,H21,H22,H24,H25,H27,H28,H29,H31,H32,H34,H35,H36,H38,H40,H41,H42,H44,H45,H46,H48,H49,H51,H52,H53)</f>
        <v>0</v>
      </c>
      <c r="I55" s="13">
        <f t="shared" si="36"/>
        <v>0</v>
      </c>
      <c r="J55" s="13">
        <f t="shared" si="36"/>
        <v>0</v>
      </c>
      <c r="K55" s="13">
        <f t="shared" si="36"/>
        <v>0</v>
      </c>
      <c r="L55" s="13">
        <f>SUM(L5,L6,L8,L10,L11,L14,L13,L15,L17,L18,L20,L21,L22,L24,L25,L27,L28,L29,L31,L32,L34,L35,L36,L38,L40,L41,L42,L44,L45,L46,L48,L49,L51,L52,L53)</f>
        <v>0</v>
      </c>
      <c r="M55" s="13">
        <f>SUM(M5,M6,M8,M10,M11,M14,M13,M15,M17,M18,M20,M21,M22,M24,M25,M27,M28,M29,M31,M32,M34,M35,M36,M38,M40,M41,M42,M44,M45,M46,M48,M49,M51,M52,M53)</f>
        <v>0</v>
      </c>
      <c r="N55" s="13">
        <f t="shared" ref="N55:R55" si="37">SUM(N5,N6,N8,N10,N11,N14,N13,N15,N17,N18,N20,N21,N22,N24,N25,N27,N28,N29,N31,N32,N34,N35,N36,N38,N40,N41,N42,N44,N45,N46,N48,N49,N51,N52,N53)</f>
        <v>0</v>
      </c>
      <c r="O55" s="13">
        <f t="shared" si="37"/>
        <v>0</v>
      </c>
      <c r="P55" s="13">
        <f t="shared" si="37"/>
        <v>0</v>
      </c>
      <c r="Q55" s="13">
        <f t="shared" si="37"/>
        <v>0</v>
      </c>
      <c r="R55" s="13">
        <f t="shared" si="37"/>
        <v>0</v>
      </c>
      <c r="S55" s="25">
        <f t="shared" si="24"/>
        <v>0</v>
      </c>
      <c r="T55" s="13">
        <f t="shared" si="36"/>
        <v>1</v>
      </c>
      <c r="U55" s="13">
        <f t="shared" si="36"/>
        <v>1</v>
      </c>
      <c r="V55" s="13">
        <f t="shared" si="36"/>
        <v>0</v>
      </c>
      <c r="W55" s="13">
        <f t="shared" si="36"/>
        <v>1</v>
      </c>
      <c r="X55" s="23">
        <f>W55/$W$55</f>
        <v>1</v>
      </c>
      <c r="Y55" s="23">
        <f t="shared" si="25"/>
        <v>5.2739834396919991E-5</v>
      </c>
    </row>
    <row r="56" spans="1:25">
      <c r="A56" s="13" t="s">
        <v>30</v>
      </c>
      <c r="B56" s="13"/>
      <c r="C56" s="13"/>
      <c r="D56" s="23">
        <f t="shared" ref="D56:U56" si="38">D55/$U55</f>
        <v>0</v>
      </c>
      <c r="E56" s="23">
        <f t="shared" si="38"/>
        <v>0</v>
      </c>
      <c r="F56" s="23">
        <f t="shared" si="38"/>
        <v>0</v>
      </c>
      <c r="G56" s="23">
        <f t="shared" si="38"/>
        <v>0</v>
      </c>
      <c r="H56" s="23">
        <f t="shared" si="38"/>
        <v>0</v>
      </c>
      <c r="I56" s="23">
        <f t="shared" si="38"/>
        <v>0</v>
      </c>
      <c r="J56" s="23">
        <f t="shared" si="38"/>
        <v>0</v>
      </c>
      <c r="K56" s="23">
        <f t="shared" si="38"/>
        <v>0</v>
      </c>
      <c r="L56" s="23">
        <f t="shared" si="38"/>
        <v>0</v>
      </c>
      <c r="M56" s="23">
        <f t="shared" si="38"/>
        <v>0</v>
      </c>
      <c r="N56" s="23">
        <f t="shared" si="38"/>
        <v>0</v>
      </c>
      <c r="O56" s="23">
        <f t="shared" si="38"/>
        <v>0</v>
      </c>
      <c r="P56" s="23">
        <f t="shared" si="38"/>
        <v>0</v>
      </c>
      <c r="Q56" s="23">
        <f t="shared" si="38"/>
        <v>0</v>
      </c>
      <c r="R56" s="23">
        <f t="shared" si="38"/>
        <v>0</v>
      </c>
      <c r="S56" s="23">
        <f t="shared" si="38"/>
        <v>0</v>
      </c>
      <c r="T56" s="23">
        <f t="shared" si="38"/>
        <v>1</v>
      </c>
      <c r="U56" s="23">
        <f t="shared" si="38"/>
        <v>1</v>
      </c>
      <c r="V56" s="13"/>
      <c r="W56" s="13"/>
      <c r="X56" s="13"/>
      <c r="Y56" s="13"/>
    </row>
  </sheetData>
  <printOptions horizontalCentered="1" verticalCentered="1"/>
  <pageMargins left="0.19685039370078741" right="0.19685039370078741" top="0.19685039370078741" bottom="0.19685039370078741" header="0" footer="0.19685039370078741"/>
  <pageSetup paperSize="9" scale="70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Participació</vt:lpstr>
      <vt:lpstr>Escrutini</vt:lpstr>
      <vt:lpstr>Escrutini!Área_de_impresión</vt:lpstr>
      <vt:lpstr>Participació!Área_de_impresión</vt:lpstr>
      <vt:lpstr>Escrutini!Títulos_a_imprimir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 Castro Sánchez</dc:creator>
  <cp:lastModifiedBy>Administrador</cp:lastModifiedBy>
  <cp:lastPrinted>2021-02-14T17:04:12Z</cp:lastPrinted>
  <dcterms:created xsi:type="dcterms:W3CDTF">2019-02-27T12:46:07Z</dcterms:created>
  <dcterms:modified xsi:type="dcterms:W3CDTF">2021-02-14T17:10:22Z</dcterms:modified>
</cp:coreProperties>
</file>